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00" activeTab="0"/>
  </bookViews>
  <sheets>
    <sheet name="стр.1_3" sheetId="1" r:id="rId1"/>
    <sheet name="расш. п. 1.1.3.3" sheetId="2" r:id="rId2"/>
    <sheet name="расш. п. 1.2.12" sheetId="3" r:id="rId3"/>
    <sheet name="ПДиР" sheetId="4" state="hidden" r:id="rId4"/>
  </sheets>
  <definedNames>
    <definedName name="_xlnm.Print_Area" localSheetId="1">'расш. п. 1.1.3.3'!$A$1:$F$35</definedName>
    <definedName name="_xlnm.Print_Area" localSheetId="2">'расш. п. 1.2.12'!$A$1:$G$20</definedName>
    <definedName name="_xlnm.Print_Area" localSheetId="0">'стр.1_3'!$A$1:$BV$98</definedName>
  </definedNames>
  <calcPr fullCalcOnLoad="1"/>
</workbook>
</file>

<file path=xl/sharedStrings.xml><?xml version="1.0" encoding="utf-8"?>
<sst xmlns="http://schemas.openxmlformats.org/spreadsheetml/2006/main" count="721" uniqueCount="489">
  <si>
    <t>Показатель</t>
  </si>
  <si>
    <t>факт **</t>
  </si>
  <si>
    <t>Примечание ***</t>
  </si>
  <si>
    <t>I</t>
  </si>
  <si>
    <t>тыс. руб.</t>
  </si>
  <si>
    <t>1</t>
  </si>
  <si>
    <t>1.1</t>
  </si>
  <si>
    <t>1.1.1</t>
  </si>
  <si>
    <t>Материальные расходы, всего</t>
  </si>
  <si>
    <t>1.1.2</t>
  </si>
  <si>
    <t>1.1.1.1</t>
  </si>
  <si>
    <t>в том числе на ремонт</t>
  </si>
  <si>
    <t>1.1.1.2</t>
  </si>
  <si>
    <t>1.1.3</t>
  </si>
  <si>
    <t>1.3</t>
  </si>
  <si>
    <t>II</t>
  </si>
  <si>
    <t>III</t>
  </si>
  <si>
    <t>Примечание:</t>
  </si>
  <si>
    <t>Форма раскрытия информации о структуре и объемах затрат</t>
  </si>
  <si>
    <t>на оказание услуг по передаче электрической энергии сетевыми</t>
  </si>
  <si>
    <t>Фонд оплаты труда</t>
  </si>
  <si>
    <t>отчисления на социальные нужды</t>
  </si>
  <si>
    <t>налог на прибыль</t>
  </si>
  <si>
    <t>прочие налоги</t>
  </si>
  <si>
    <t>недополученный по независящим причинам доход (+)/избыток средств, полученный в предыдущем периоде регулирования (-)</t>
  </si>
  <si>
    <t>IV</t>
  </si>
  <si>
    <t>№ п/п</t>
  </si>
  <si>
    <t>к приказу Федеральной службы по тарифам</t>
  </si>
  <si>
    <t>от 24 октября 2014 г. № 1831-э</t>
  </si>
  <si>
    <t>Наименование организации:</t>
  </si>
  <si>
    <t>ИНН:</t>
  </si>
  <si>
    <t>КПП:</t>
  </si>
  <si>
    <t>Долгосрочный период регулирования:</t>
  </si>
  <si>
    <t>-</t>
  </si>
  <si>
    <t xml:space="preserve"> гг.</t>
  </si>
  <si>
    <t>Ед. изм.</t>
  </si>
  <si>
    <t>Структура затрат</t>
  </si>
  <si>
    <t>х</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</si>
  <si>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</si>
  <si>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</si>
  <si>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1.1.1.3.1</t>
  </si>
  <si>
    <t>1.1.2.1</t>
  </si>
  <si>
    <t>1.1.3.1</t>
  </si>
  <si>
    <t>в том числе транспортные услуги</t>
  </si>
  <si>
    <t>1.1.3.2</t>
  </si>
  <si>
    <t>в том числе прочие расходы (с расшифровкой)****</t>
  </si>
  <si>
    <t>1.2</t>
  </si>
  <si>
    <t>Неподконтрольные расходы, включенные в НВВ, всего</t>
  </si>
  <si>
    <t>1.2.1</t>
  </si>
  <si>
    <t>1.2.2</t>
  </si>
  <si>
    <t>Расходы на оплату технологического присоединения к сетям смежной сетевой организации</t>
  </si>
  <si>
    <t>1.2.3</t>
  </si>
  <si>
    <t>Плата за аренду имущества</t>
  </si>
  <si>
    <t>1.2.4</t>
  </si>
  <si>
    <t>1.2.5</t>
  </si>
  <si>
    <t>1.2.6</t>
  </si>
  <si>
    <t>1.2.7</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</si>
  <si>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</si>
  <si>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Справочно: "Количество льготных технологических присоединений"</t>
  </si>
  <si>
    <t>ед.</t>
  </si>
  <si>
    <t>1.2.8</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</si>
  <si>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</si>
  <si>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Справочно: расходы на ремонт, всего (пункт 1.1.1.2 + пункт 1.1.2.1 + пункт 1.1.3.1)</t>
  </si>
  <si>
    <t>Необходимая валовая выручка на оплату технологического расхода (потерь) электроэнергии</t>
  </si>
  <si>
    <t>МВт∙ч</t>
  </si>
  <si>
    <t>%</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</si>
  <si>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</si>
  <si>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</si>
  <si>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</si>
  <si>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2</t>
  </si>
  <si>
    <t>Трансформаторная мощность подстанций, всего</t>
  </si>
  <si>
    <t>МВа</t>
  </si>
  <si>
    <t>3</t>
  </si>
  <si>
    <t>Количество условных единиц по линиям электропередач, всего</t>
  </si>
  <si>
    <t>у.е.</t>
  </si>
  <si>
    <t>4</t>
  </si>
  <si>
    <t>Количество условных единиц по подстанциям, всего</t>
  </si>
  <si>
    <t>5</t>
  </si>
  <si>
    <t>Длина линий электропередач, всего</t>
  </si>
  <si>
    <t>км</t>
  </si>
  <si>
    <t>6</t>
  </si>
  <si>
    <t>Доля кабельных линий электропередач</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</si>
  <si>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</si>
  <si>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</si>
  <si>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</si>
  <si>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</si>
  <si>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</si>
  <si>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</si>
  <si>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r>
      <t>_____</t>
    </r>
    <r>
      <rPr>
        <sz val="10"/>
        <rFont val="Times New Roman"/>
        <family val="1"/>
      </rPr>
      <t>*</t>
    </r>
    <r>
      <rPr>
        <sz val="10"/>
        <color indexed="9"/>
        <rFont val="Times New Roman"/>
        <family val="1"/>
      </rPr>
      <t>_</t>
    </r>
    <r>
      <rPr>
        <sz val="10"/>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</si>
  <si>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rPr>
      <t>**</t>
    </r>
    <r>
      <rPr>
        <sz val="10"/>
        <color indexed="9"/>
        <rFont val="Times New Roman"/>
        <family val="1"/>
      </rPr>
      <t>_</t>
    </r>
    <r>
      <rPr>
        <sz val="10"/>
        <rFont val="Times New Roman"/>
        <family val="1"/>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</si>
  <si>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0"/>
        <rFont val="Times New Roman"/>
        <family val="1"/>
      </rPr>
      <t>****</t>
    </r>
    <r>
      <rPr>
        <sz val="10"/>
        <color indexed="9"/>
        <rFont val="Times New Roman"/>
        <family val="1"/>
      </rPr>
      <t>_</t>
    </r>
    <r>
      <rPr>
        <sz val="10"/>
        <rFont val="Times New Roman"/>
        <family val="1"/>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</si>
  <si>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t>_____</t>
    </r>
    <r>
      <rPr>
        <sz val="10"/>
        <rFont val="Times New Roman"/>
        <family val="1"/>
      </rPr>
      <t>*****</t>
    </r>
    <r>
      <rPr>
        <sz val="10"/>
        <color indexed="9"/>
        <rFont val="Times New Roman"/>
        <family val="1"/>
      </rPr>
      <t>_</t>
    </r>
    <r>
      <rPr>
        <sz val="10"/>
        <rFont val="Times New Roman"/>
        <family val="1"/>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</si>
  <si>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Приложение 2</t>
  </si>
  <si>
    <t>организациями, регулирование деятельности которых осуществляется</t>
  </si>
  <si>
    <t>Необходимая валовая выручка на содержание</t>
  </si>
  <si>
    <t>Подконтрольные расходы, всего</t>
  </si>
  <si>
    <t>на ремонт</t>
  </si>
  <si>
    <t>Прочие подконтрольные расходы (с расшифровкой)</t>
  </si>
  <si>
    <t>в том числе прибыль на социальное развитие (включая социальные выплаты)</t>
  </si>
  <si>
    <t>1.1.3.3</t>
  </si>
  <si>
    <t>расходы на возврат и обслуживание долгосрочных заемных средств, направляемых на финансирование капитальных вложений</t>
  </si>
  <si>
    <t>амортизация</t>
  </si>
  <si>
    <t>прибыль на капитальные вложения</t>
  </si>
  <si>
    <t>1.2.9</t>
  </si>
  <si>
    <t>1.2.10</t>
  </si>
  <si>
    <t>1.2.10.1</t>
  </si>
  <si>
    <t>1.2.11</t>
  </si>
  <si>
    <t>1.2.12</t>
  </si>
  <si>
    <t>прочие неподконтрольные расходы (с расшифровкой)</t>
  </si>
  <si>
    <t>Справочно:
Объем технологических потерь</t>
  </si>
  <si>
    <t>Справочно:
Цена покупки электрической энергии сетевой организацией в целях компенсации технологического расхода электрической энергии</t>
  </si>
  <si>
    <r>
      <t>_____</t>
    </r>
    <r>
      <rPr>
        <sz val="10"/>
        <rFont val="Times New Roman"/>
        <family val="1"/>
      </rPr>
      <t>***</t>
    </r>
    <r>
      <rPr>
        <sz val="10"/>
        <color indexed="9"/>
        <rFont val="Times New Roman"/>
        <family val="1"/>
      </rPr>
      <t>_</t>
    </r>
    <r>
      <rPr>
        <sz val="10"/>
        <rFont val="Times New Roman"/>
        <family val="1"/>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</si>
  <si>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t>методом долгосрочной индексации необходимой валовой выручки</t>
  </si>
  <si>
    <t>в том числе на сырье, материалы, запасные части, инструмент, топливо</t>
  </si>
  <si>
    <t>план</t>
  </si>
  <si>
    <t>НВВ ТБР</t>
  </si>
  <si>
    <t>НВВ по форме</t>
  </si>
  <si>
    <t>разница</t>
  </si>
  <si>
    <t>План</t>
  </si>
  <si>
    <t>Тепловая на производственные и хозяйственные нужды</t>
  </si>
  <si>
    <t>Услуги по передаче электроэнергии через сети сторонних организаций (ТСО)</t>
  </si>
  <si>
    <t>Услуги энергосервисные по снижению потерь</t>
  </si>
  <si>
    <t>Услуги по организации функционирования и развитию ЕЭС России</t>
  </si>
  <si>
    <t>Прочие доходы и расходы</t>
  </si>
  <si>
    <t>Оргструктура</t>
  </si>
  <si>
    <t>Период</t>
  </si>
  <si>
    <t>Версия</t>
  </si>
  <si>
    <t>Вид деятельности</t>
  </si>
  <si>
    <t>филиал «Астраханьэнерго»</t>
  </si>
  <si>
    <t>2018</t>
  </si>
  <si>
    <t>Передача электроэнергии</t>
  </si>
  <si>
    <t>Ед. Измерения: Тыс.рублей</t>
  </si>
  <si>
    <t>КБК</t>
  </si>
  <si>
    <t>Наименование</t>
  </si>
  <si>
    <t>2016 г. Факт</t>
  </si>
  <si>
    <t>2017 г. Ожидаемый факт</t>
  </si>
  <si>
    <t>2018 г. План</t>
  </si>
  <si>
    <t>В том числе по кварталам</t>
  </si>
  <si>
    <t>2019г. Прогноз</t>
  </si>
  <si>
    <t>2020г. Прогноз</t>
  </si>
  <si>
    <t>2021г. Прогноз</t>
  </si>
  <si>
    <t>2022г. Прогноз</t>
  </si>
  <si>
    <t>1 кв.</t>
  </si>
  <si>
    <t>2 кв.</t>
  </si>
  <si>
    <t>6 мес.</t>
  </si>
  <si>
    <t>3 кв.</t>
  </si>
  <si>
    <t>9 мес.</t>
  </si>
  <si>
    <t>4 кв.</t>
  </si>
  <si>
    <t>СПРАВОЧНО: ПРОЧИЕ ДОХОДЫ И РАСХОДЫ ПО ВИДАМ ДЕЯТЕЛЬНОСТИ</t>
  </si>
  <si>
    <t>01.02.01.00.00.00</t>
  </si>
  <si>
    <t>I Процентные доходы</t>
  </si>
  <si>
    <t/>
  </si>
  <si>
    <t>01.02.01.01.00.00</t>
  </si>
  <si>
    <t>1. Процентные доходы по выданным краткосрочным займам</t>
  </si>
  <si>
    <t>01.02.01.02.00.00</t>
  </si>
  <si>
    <t>2. Процентные доходы по выданным долгосрочным займам</t>
  </si>
  <si>
    <t>01.02.01.03.00.00</t>
  </si>
  <si>
    <t>3. Процентные доходы по векселям</t>
  </si>
  <si>
    <t>01.02.01.04.00.00</t>
  </si>
  <si>
    <t>4. Процентные доходы по приобретенным облигациям</t>
  </si>
  <si>
    <t>01.02.01.05.00.00</t>
  </si>
  <si>
    <t>5. Процентные доходы по депозитам</t>
  </si>
  <si>
    <t>01.02.01.06.00.00</t>
  </si>
  <si>
    <t>6. Процентные доходы по прочим финансовым вложениям</t>
  </si>
  <si>
    <t>01.02.00.00.00.00</t>
  </si>
  <si>
    <t>II Прочие доходы</t>
  </si>
  <si>
    <t>01.02.02.00.00.00</t>
  </si>
  <si>
    <t>1.1. Доходы от долевого участия в других организациях</t>
  </si>
  <si>
    <t>01.02.03.00.00.00</t>
  </si>
  <si>
    <t>1.2. Прочие доходы, связанные с имуществом</t>
  </si>
  <si>
    <t>01.02.03.01.00.00</t>
  </si>
  <si>
    <t>1.2.1. Доходы от реализации имущества и имущественных прав</t>
  </si>
  <si>
    <t>01.02.03.02.00.00</t>
  </si>
  <si>
    <t>1.2.2. Доходы от безвозмездно полученных активов</t>
  </si>
  <si>
    <t>01.02.03.03.00.00</t>
  </si>
  <si>
    <t>1.2.3. Доходы в виде излишков ТМЦ, выявленных инвентаризацией</t>
  </si>
  <si>
    <t>01.02.03.04.00.00</t>
  </si>
  <si>
    <t>1.2.4. Доходы в виде стоимости ТМЦ, полученных при ликвидации ОС</t>
  </si>
  <si>
    <t>01.02.03.05.00.00</t>
  </si>
  <si>
    <t>1.2.5. Доходы от переоценки основных средств</t>
  </si>
  <si>
    <t>01.02.03.06.00.00</t>
  </si>
  <si>
    <t>1.2.6. Доходы от переоценки финансовых активов</t>
  </si>
  <si>
    <t>01.02.04.00.00.00</t>
  </si>
  <si>
    <t>1.3. Доходы от реализации ценных бумаг и финансовых инструментов</t>
  </si>
  <si>
    <t>01.02.04.01.00.00</t>
  </si>
  <si>
    <t>1.3.1. Доходы от реализации акции</t>
  </si>
  <si>
    <t>01.02.04.02.00.00</t>
  </si>
  <si>
    <t>1.3.2. Доходы от реализации векселей</t>
  </si>
  <si>
    <t>01.02.04.03.00.00</t>
  </si>
  <si>
    <t>1.3.3. Доходы от реализации облигаций</t>
  </si>
  <si>
    <t>01.02.04.04.00.00</t>
  </si>
  <si>
    <t>1.3.4. Доходы от реализации прочих финансовых вложений</t>
  </si>
  <si>
    <t>01.02.05.00.00.00</t>
  </si>
  <si>
    <t>1.4. Другие прочие доходы</t>
  </si>
  <si>
    <t>01.02.05.01.00.00</t>
  </si>
  <si>
    <t>1.4.1. Доходы прошлых лет, выявленные в отчётном периоде</t>
  </si>
  <si>
    <t>01.02.05.02.00.00</t>
  </si>
  <si>
    <t>1.4.2. Доходы в виде сумм восстановленных резервов</t>
  </si>
  <si>
    <t>01.02.05.02.01.00</t>
  </si>
  <si>
    <t>1.4.2.1. Доходы в виде сумм восстановленого резерва на оплату вознаграждения по итогам работы за год и иных премий (с учетом обязательных страховых взносов)</t>
  </si>
  <si>
    <t>01.02.05.02.02.00</t>
  </si>
  <si>
    <t>1.4.2.2. Доходы в виде сумм восстановленного резерва под обесценение финансовых вложений</t>
  </si>
  <si>
    <t>01.02.05.02.03.00</t>
  </si>
  <si>
    <t>1.4.2.3. Доходы в виде сумм восстановленного резерва по сомнительным долгам</t>
  </si>
  <si>
    <t>01.02.05.02.04.00</t>
  </si>
  <si>
    <t>1.4.2.4. Доходы в виде сумм восстановленного резерва по судебным искам</t>
  </si>
  <si>
    <t>01.02.05.02.05.00</t>
  </si>
  <si>
    <t>1.4.2.5. Доходы в виде сумм восстановленного резерва по налоговым рискам</t>
  </si>
  <si>
    <t>01.02.05.02.06.00</t>
  </si>
  <si>
    <t>1.4.2.6. Доходы в виде сумм восстановленных резервов под снижение стоимости МПЗ</t>
  </si>
  <si>
    <t>01.02.05.02.07.00</t>
  </si>
  <si>
    <t>1.4.2.7. Доходы в виде сумм восстановленных прочих резервов</t>
  </si>
  <si>
    <t>01.02.05.03.00.00</t>
  </si>
  <si>
    <t>1.4.3. Доходы в виде списанной кредиторской задолженности</t>
  </si>
  <si>
    <t>01.02.05.04.00.00</t>
  </si>
  <si>
    <t>1.4.4. Доходы в виде курсовых разниц</t>
  </si>
  <si>
    <t>01.02.05.05.00.00</t>
  </si>
  <si>
    <t>1.4.5. Субвенции, субсидии, ассигнования</t>
  </si>
  <si>
    <t>01.02.05.06.00.00</t>
  </si>
  <si>
    <t>1.4.6. Доходы в виде санкций за нарушение договорных обязательств</t>
  </si>
  <si>
    <t>01.02.05.07.00.00</t>
  </si>
  <si>
    <t>1.4.7. Доходы от возмещения по страховым случаям</t>
  </si>
  <si>
    <t>01.02.05.08.00.00</t>
  </si>
  <si>
    <t>1.4.8. Доход от выявленного бездоговорного потребления  электроэнергии</t>
  </si>
  <si>
    <t>01.02.05.09.00.00</t>
  </si>
  <si>
    <t>1.4.9. Прочие другие доходы</t>
  </si>
  <si>
    <t>02.02.01.00.00.00</t>
  </si>
  <si>
    <t>IV. Процентные расходы</t>
  </si>
  <si>
    <t>02.02.01.01.00.00</t>
  </si>
  <si>
    <t>1. Процентные расходы по краткосрочным кредитам и займам</t>
  </si>
  <si>
    <t>02.02.01.02.00.00</t>
  </si>
  <si>
    <t>2. Процентные расходы по долгосрочным кредитам и займам</t>
  </si>
  <si>
    <t>02.02.01.03.00.00</t>
  </si>
  <si>
    <t>3. Процентные расходы по векселям</t>
  </si>
  <si>
    <t>02.02.01.04.00.00</t>
  </si>
  <si>
    <t>4. Процентные расходы по облигациям (купон)</t>
  </si>
  <si>
    <t>02.02.01.05.00.00</t>
  </si>
  <si>
    <t>5. Прочие процентные расходы</t>
  </si>
  <si>
    <t>02.02.00.00.00.00</t>
  </si>
  <si>
    <t>V. Прочие расходы</t>
  </si>
  <si>
    <t>02.02.02.00.00.00</t>
  </si>
  <si>
    <t>1. Расходы на оплату труда работников производственной сферы из прибыли</t>
  </si>
  <si>
    <t>02.02.03.00.00.00</t>
  </si>
  <si>
    <t>2. Расходы социального характера</t>
  </si>
  <si>
    <t>02.02.03.01.00.00</t>
  </si>
  <si>
    <t>2.1. Доплаты к государственным пенсиям пенсионерам за счёт организации</t>
  </si>
  <si>
    <t>02.02.03.02.00.00</t>
  </si>
  <si>
    <t>2.2. Компенсация (оплата) расходов по приобретению путёвок</t>
  </si>
  <si>
    <t>02.02.03.03.00.00</t>
  </si>
  <si>
    <t>2.3. Прочие расходы соцхарактера (оплата ритуальных услуг, протезирование и пр.)</t>
  </si>
  <si>
    <t>02.02.04.00.00.00</t>
  </si>
  <si>
    <t>3. Расходы на содержание объектов социальной сферы</t>
  </si>
  <si>
    <t>02.02.05.00.00.00</t>
  </si>
  <si>
    <t>4. Налоги и сборы по прочим расходам</t>
  </si>
  <si>
    <t>02.02.06.00.00.00</t>
  </si>
  <si>
    <t>5. Невозмещаемый НДС</t>
  </si>
  <si>
    <t>02.02.07.00.00.00</t>
  </si>
  <si>
    <t>6. Расходы, связанные с корпоративным управлением Общества</t>
  </si>
  <si>
    <t>02.02.07.01.00.00</t>
  </si>
  <si>
    <t>6.1. Вознаграждение членам совета директоров, членам комитетов, членам ревизионной комиссии</t>
  </si>
  <si>
    <t>02.02.07.02.00.00</t>
  </si>
  <si>
    <t>6.2. Расходы на проведение Совета директоров, совещаний</t>
  </si>
  <si>
    <t>02.02.07.03.00.00</t>
  </si>
  <si>
    <t>6.3. Расходы на проведение Общего собрания акционеров</t>
  </si>
  <si>
    <t>02.02.08.00.00.00</t>
  </si>
  <si>
    <t>7. Прочие расходы, связанные с имуществом</t>
  </si>
  <si>
    <t>02.02.08.01.00.00</t>
  </si>
  <si>
    <t>7.1. Амортизация безвозмездно переданных в пользование основных средств</t>
  </si>
  <si>
    <t>02.02.08.02.00.00</t>
  </si>
  <si>
    <t>7.2. Амортизация имущества, не участвующего в основной деятельности</t>
  </si>
  <si>
    <t>02.02.08.03.00.00</t>
  </si>
  <si>
    <t>7.3. Расходы по оценке имущества</t>
  </si>
  <si>
    <t>02.02.08.04.00.00</t>
  </si>
  <si>
    <t>7.4. Расходы по реализации имущества и имущественных прав</t>
  </si>
  <si>
    <t>02.02.08.05.00.00</t>
  </si>
  <si>
    <t>7.5. Расходы на вывод ОС из эксплуатации и ликвидацию</t>
  </si>
  <si>
    <t>02.02.08.06.00.00</t>
  </si>
  <si>
    <t>7.6. Расходы от переоценки основных средств</t>
  </si>
  <si>
    <t>02.02.08.07.00.00</t>
  </si>
  <si>
    <t>7.7. Другие прочие расходы, связанные с имуществом</t>
  </si>
  <si>
    <t>02.02.09.00.00.00</t>
  </si>
  <si>
    <t>8. Расходы на эмиссию и обслуживание ценных бумаг</t>
  </si>
  <si>
    <t>02.02.10.00.00.00</t>
  </si>
  <si>
    <t>9. Услуги рейтинговых агентств</t>
  </si>
  <si>
    <t>02.02.11.00.00.00</t>
  </si>
  <si>
    <t>10. Расходы от переоценки финансовых активов</t>
  </si>
  <si>
    <t>02.02.12.00.00.00</t>
  </si>
  <si>
    <t>11. Расходы по реализации ценных бумаг и финансовых инструментов</t>
  </si>
  <si>
    <t>02.02.12.01.00.00</t>
  </si>
  <si>
    <t>11.1. Расходы по реализации акции</t>
  </si>
  <si>
    <t>02.02.12.02.00.00</t>
  </si>
  <si>
    <t>11.2. Расходы по реализации векселей</t>
  </si>
  <si>
    <t>02.02.12.03.00.00</t>
  </si>
  <si>
    <t>11.3. Расходы по реализации облигаций</t>
  </si>
  <si>
    <t>02.02.12.04.00.00</t>
  </si>
  <si>
    <t>11.4. Расходы по реализации прочих финансовых вложений</t>
  </si>
  <si>
    <t>02.02.13.00.00.00</t>
  </si>
  <si>
    <t>12. Расходы на услуги банков, кроме процентных расходов</t>
  </si>
  <si>
    <t>02.02.14.00.00.00</t>
  </si>
  <si>
    <t>13. Отчисления в оценочные резервы</t>
  </si>
  <si>
    <t>02.02.14.01.00.00</t>
  </si>
  <si>
    <t>13.1. Резерв по сомнительным долгам</t>
  </si>
  <si>
    <t>02.02.14.02.00.00</t>
  </si>
  <si>
    <t>13.2. Резерв по судебным искам</t>
  </si>
  <si>
    <t>02.02.14.03.00.00</t>
  </si>
  <si>
    <t>13.3. Резерв по налоговым рискам</t>
  </si>
  <si>
    <t>02.02.14.04.00.00</t>
  </si>
  <si>
    <t>13.4. Резерв под обесценение финансовых вложений</t>
  </si>
  <si>
    <t>02.02.14.05.00.00</t>
  </si>
  <si>
    <t>13.5. Резерв под снижение стоимости МПЗ</t>
  </si>
  <si>
    <t>02.02.14.06.00.00</t>
  </si>
  <si>
    <t>13.6. Прочие резервы</t>
  </si>
  <si>
    <t>02.02.15.00.00.00</t>
  </si>
  <si>
    <t>14. Расходы по пеням и прочим санкциям за нарушение условий договоров</t>
  </si>
  <si>
    <t>02.02.16.00.00.00</t>
  </si>
  <si>
    <t>15. Списание просроченной безнадежной дебиторской задолженности</t>
  </si>
  <si>
    <t>02.02.17.00.00.00</t>
  </si>
  <si>
    <t>16. Другие прочие расходы</t>
  </si>
  <si>
    <t>02.02.17.01.00.00</t>
  </si>
  <si>
    <t>16.1. Прочие расходы на добровольное медицинское страхование</t>
  </si>
  <si>
    <t>02.02.17.02.00.00</t>
  </si>
  <si>
    <t>16.2. Расходы в виде курсовых разниц</t>
  </si>
  <si>
    <t>02.02.17.03.00.00</t>
  </si>
  <si>
    <t>16.3. Расходы на сувенирную продукцию</t>
  </si>
  <si>
    <t>02.02.17.04.00.00</t>
  </si>
  <si>
    <t>16.4. Услуги типографии и полиграфии</t>
  </si>
  <si>
    <t>02.02.17.05.00.00</t>
  </si>
  <si>
    <t>16.5. Расходы на спортивные и культурные мероприятия</t>
  </si>
  <si>
    <t>02.02.17.06.00.00</t>
  </si>
  <si>
    <t>16.6. Расходы на благотворительность</t>
  </si>
  <si>
    <t>02.02.17.07.00.00</t>
  </si>
  <si>
    <t>16.7. Расходы на добровольные членские взносы в общественные и иные некоммерческие организации</t>
  </si>
  <si>
    <t>02.02.17.08.00.00</t>
  </si>
  <si>
    <t>16.8. Расходы на НИОКР с отрицательным результатом (в т.ч. РБП)</t>
  </si>
  <si>
    <t>02.02.17.09.00.00</t>
  </si>
  <si>
    <t>16.9. Расходы в виде остаточной стоимости ОС, выбывших в результате хищений</t>
  </si>
  <si>
    <t>02.02.17.10.00.00</t>
  </si>
  <si>
    <t>16.10. Расходы по выявленному бездоговорному потреблению электроэнергии</t>
  </si>
  <si>
    <t>02.02.17.11.00.00</t>
  </si>
  <si>
    <t>16.11. Убытки прошлых периодов, выявленные в отчётном периоде</t>
  </si>
  <si>
    <t>02.02.17.12.00.00</t>
  </si>
  <si>
    <t>16.12. Прочие другие расходы</t>
  </si>
  <si>
    <t>ФСК</t>
  </si>
  <si>
    <t>в том числе длина линий электропередач на ВН</t>
  </si>
  <si>
    <t>в том числе длина линий электропередач на СН1</t>
  </si>
  <si>
    <t>в том числе длина линий электропередач на СН2</t>
  </si>
  <si>
    <t>в том числе длина линий электропередач на НН</t>
  </si>
  <si>
    <t>3.1.</t>
  </si>
  <si>
    <t>3.2.</t>
  </si>
  <si>
    <t>3.3.</t>
  </si>
  <si>
    <t>3.4.</t>
  </si>
  <si>
    <t>2.1.</t>
  </si>
  <si>
    <t>2.2.</t>
  </si>
  <si>
    <t>2.3.</t>
  </si>
  <si>
    <t>2.4.</t>
  </si>
  <si>
    <t>4.1.</t>
  </si>
  <si>
    <t>4.2.</t>
  </si>
  <si>
    <t>4.3.</t>
  </si>
  <si>
    <t>4.4.</t>
  </si>
  <si>
    <t>5.1.</t>
  </si>
  <si>
    <t>5.2.</t>
  </si>
  <si>
    <t>5.3.</t>
  </si>
  <si>
    <t>5.4.</t>
  </si>
  <si>
    <t>факт 2017</t>
  </si>
  <si>
    <t>филиал ПАО "МРСК Юга" - "Астраханьэнерго"</t>
  </si>
  <si>
    <t>2022</t>
  </si>
  <si>
    <t>Х</t>
  </si>
  <si>
    <t>Факт</t>
  </si>
  <si>
    <t>Процентные расходы</t>
  </si>
  <si>
    <t>Другие прочие расходы</t>
  </si>
  <si>
    <t>Прочие расходы из прибыли</t>
  </si>
  <si>
    <t>тыс.руб.</t>
  </si>
  <si>
    <t>Государственная пошлина и прочие сборы</t>
  </si>
  <si>
    <t>1.</t>
  </si>
  <si>
    <t>Резерв по прочим условным обязательствам</t>
  </si>
  <si>
    <t>По факту учтены: убытки прошлых лет, выявленные в отчетном периоде, резервы по условным обязательствам и сомнительным долгам.</t>
  </si>
  <si>
    <t>Ед.изм.</t>
  </si>
  <si>
    <t>Прочие расходы, всего, в том числе:</t>
  </si>
  <si>
    <t>1.1.</t>
  </si>
  <si>
    <t>Оплата работ и услуг сторонних организаций</t>
  </si>
  <si>
    <t>Расходы на услуги связи</t>
  </si>
  <si>
    <t xml:space="preserve">Расходы на услуги вневедомственной охраны и коммунального хозяйства </t>
  </si>
  <si>
    <t>Расходы на юридические,  информационные услуги</t>
  </si>
  <si>
    <t>Расходы на аудиторские и консультационные услуги</t>
  </si>
  <si>
    <t xml:space="preserve">   Расходы на охрану и пожарную безопасность</t>
  </si>
  <si>
    <t xml:space="preserve">   Услуги СМИ</t>
  </si>
  <si>
    <t xml:space="preserve">   Услуги типографии</t>
  </si>
  <si>
    <t>Затраты на информационные технологии</t>
  </si>
  <si>
    <t>1.2.</t>
  </si>
  <si>
    <t>Расходы на командировки и представительские</t>
  </si>
  <si>
    <t>1.3.</t>
  </si>
  <si>
    <t>Расходы на подготовку кадров</t>
  </si>
  <si>
    <t>1.4.</t>
  </si>
  <si>
    <t>Расходы на обеспечение нормальных условий труда и мер по технике безопасности</t>
  </si>
  <si>
    <t>1.5.</t>
  </si>
  <si>
    <t>Расходы на страхование</t>
  </si>
  <si>
    <t>1.6.</t>
  </si>
  <si>
    <t>1.6.1</t>
  </si>
  <si>
    <t>1.6.2</t>
  </si>
  <si>
    <t xml:space="preserve">Приобретение литературы, подписка </t>
  </si>
  <si>
    <t>1.6.3</t>
  </si>
  <si>
    <t>1.6.4</t>
  </si>
  <si>
    <t>Охрана окружающей среды</t>
  </si>
  <si>
    <t>1.6.5</t>
  </si>
  <si>
    <t>Предрейсовый мед.осмотр</t>
  </si>
  <si>
    <t>1.6.6</t>
  </si>
  <si>
    <t xml:space="preserve">Почтово телеграфные расходы </t>
  </si>
  <si>
    <t>1.6.7</t>
  </si>
  <si>
    <t>Канцелярские</t>
  </si>
  <si>
    <t>Другие расходы, относимые на себестоимость, в т.ч.</t>
  </si>
  <si>
    <t>- аттестация объекта информатизации</t>
  </si>
  <si>
    <t>- 2 дня нетрудоспособности (б/л)</t>
  </si>
  <si>
    <t>Исходя из фактического размера ФОТ.</t>
  </si>
  <si>
    <t>Нормативы потерь по уровням рассчитаны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№216</t>
  </si>
  <si>
    <t>в том числе количество условных единиц по подстанциям на ВН</t>
  </si>
  <si>
    <t>в том числе количество условных единиц по подстанциям на СН1</t>
  </si>
  <si>
    <t>в том числе количество условных единиц по подстанциям на СН2</t>
  </si>
  <si>
    <t>в том числе количество условных единиц по подстанциям на НН</t>
  </si>
  <si>
    <t>в том числе трансформаторная мощность подстанций на ВН</t>
  </si>
  <si>
    <t>в том числе транформаторная мощность подстанций на СН1</t>
  </si>
  <si>
    <t>в том числе транформаторная мощность подстанций на СН2</t>
  </si>
  <si>
    <t>в том числе транформаторная мощность подстанций на НН</t>
  </si>
  <si>
    <t>в том числе количество условных единиц по линиям электропередач на ВН</t>
  </si>
  <si>
    <t>в том числе количество условных единиц по линиям электропередач на СН1</t>
  </si>
  <si>
    <t>в том числе количество условных единиц по линиям электропередач на СН2</t>
  </si>
  <si>
    <t>в том числе количество условных единиц по линиям электропередач на НН</t>
  </si>
  <si>
    <t>Оплата услуг ПАО "ФСК ЕЭС"</t>
  </si>
  <si>
    <t>Примечания</t>
  </si>
  <si>
    <t>При тарифном регулировании заявленные обществом расходы учтены не в полном объеме. Были реализованы услуги энергоаудита в рамках мероприятий по снижению потерь.</t>
  </si>
  <si>
    <t>Снижение выручки на содержание связано в основном со снижением полезного отпуска филиала на уровне напряжения НН по категории потребителей "прочие". Это связано с колебаниями температуры наружного воздуха, реализацией мероприятий по совершенствованию учета электроэнергии, а также в связи со снижением электпотребления по ряду промышленных потребителей в связи с изменением конкьюктуры рынка.</t>
  </si>
  <si>
    <t xml:space="preserve">Снижение связано с получением экономии ввиду проведения закупочных процедур. </t>
  </si>
  <si>
    <t>По факту отражен  финансовый результат за 2018 год (-18 782,07 тыс.рублей) за вычетом расходов по п. 1.2.10. По ТБР отражен возврат сглаживания и корректировка НВВ по надежности и качеству.</t>
  </si>
  <si>
    <t>Учтена экономия ввиду проведения закупочных процедур. Проведение ремонтов осуществлялось исходя из физического состояния оборудования.</t>
  </si>
  <si>
    <t xml:space="preserve">Экономия расходов обусловлена выполнением части ремонтной программы хозяйственным способом, а так же экономией ввиду проведения закупочных процедур.
Проведение ремонтов осуществлялось исходя из фактического состояния оборудования. </t>
  </si>
  <si>
    <t>Расшифровка статьи 1.1.3.3. "прочие расходы" (подконтрольные)</t>
  </si>
  <si>
    <t>1.7.</t>
  </si>
  <si>
    <t>Прочие услуги сторонних организаций</t>
  </si>
  <si>
    <t>факт</t>
  </si>
  <si>
    <t>Примечание</t>
  </si>
  <si>
    <t>1.1.1.</t>
  </si>
  <si>
    <t>1.1.2.</t>
  </si>
  <si>
    <t>1.1.3.</t>
  </si>
  <si>
    <t>1.1.4.</t>
  </si>
  <si>
    <t>1.1.5.</t>
  </si>
  <si>
    <t>1.1.1.5.1.</t>
  </si>
  <si>
    <t>1.1.1.5.2.</t>
  </si>
  <si>
    <t>1.1.1.5.4.</t>
  </si>
  <si>
    <t>1.1.1.5.5.</t>
  </si>
  <si>
    <t>1.1.1.5.6.</t>
  </si>
  <si>
    <t xml:space="preserve">   Автомойка, автостоянка, тех.осмотры и перерегистрация автотранспорта</t>
  </si>
  <si>
    <t xml:space="preserve">   Услуги по управлению (исполнительный аппарат ПАО "МРСК Юга")</t>
  </si>
  <si>
    <t xml:space="preserve">   Услуги сторонних организаций - другие (в т.ч. метеосправка, услуги сертификации и контроля качества)</t>
  </si>
  <si>
    <t>При тарифном регулировании заявленные обществом расходы учтены не в полном объеме, в том числе расходы на оплату дней нетрудоспособности.</t>
  </si>
  <si>
    <t>- расходы на регистрационные взносы за участие в форумах и конференциях</t>
  </si>
  <si>
    <t>Расшифровка статьи 1.2.12. "Прочие неподконтрольные расходы"</t>
  </si>
  <si>
    <t>2018 год</t>
  </si>
  <si>
    <t xml:space="preserve">В ТБР 2018 года учтена сумма выпадающих, сложившихся по факту 2016 г. в размере 31 962 тыс. руб. 
По факту выпадающие доходы филиала «Астраханьэнерго» за 2018 год от платы за технологическое присоединение энергопринимающих устройств максимальной присоединенной мощностью, не превышающей 15 кВт включительно, составили 54 637,79 тыс. руб. Кроме этого в состав выпадающих включены выпадающие доходы по инвестиционной составляющей в сумме 58 314,08 тыс. руб., связанные с осуществлением технологического присоединения энергопринимающих устройств максимальной мощностью до 150 кВт  </t>
  </si>
  <si>
    <t>При тарифном регулировании заявленные обществом расходы учтены не в полном объеме. Рост затрат на командировки и обучение связан с реализацией мероприятий по снижению потерь. По факту 2018 года 4 428,5 тыс.руб. было израсходовано на  аттестацию  рабочих мест.</t>
  </si>
  <si>
    <t>При тарифном регулировании расходы приняты исходя из объема накопленного сглаживания в размере 1 410,47 млн.руб. с учетом распределенных по годам объемов его погашения и плановых процентных ставок по кредитам и займам.</t>
  </si>
  <si>
    <t>При тарифном регулировании заявленные Обществом расходы на услуги энергосервисных компаний не были учтены.</t>
  </si>
  <si>
    <t xml:space="preserve">Рост затрат на транспортные услуги в связи с увеличением стоимости паромных переправ. </t>
  </si>
  <si>
    <t>Экономия расходов в основном связана с текучестью кадров, а также оптимизацией затрат на оплату труда.</t>
  </si>
  <si>
    <t>При тарифном регулировании заявленные Обществом расходы учтены не в полном объеме.</t>
  </si>
  <si>
    <t>Экономия по данной статье сложилась ввиду теплых погодных условий.</t>
  </si>
  <si>
    <t>Экономия по данной статье связана со сдачей контрагентом работ не в полном объеме.</t>
  </si>
  <si>
    <t>Экономия по данной статье связана со снижением фактической стоимости по договору.</t>
  </si>
  <si>
    <t>При тарифном регулировании заявленные обществом расходы учтены не в полном объеме. Приобретается техничекая литература, наличие которой на рабочих местах  для основного персонала является обязательной.</t>
  </si>
  <si>
    <t>Электроэнергия на хоз. нужды</t>
  </si>
  <si>
    <t xml:space="preserve">Прочие расходы, в том числе: </t>
  </si>
  <si>
    <t>1.1.1.5.3.</t>
  </si>
  <si>
    <t xml:space="preserve">Снижение материальных расходов связано с реализацией мероприятиятий по управлению издержками и экономией ввиду проведения закупочных процедур. </t>
  </si>
  <si>
    <t xml:space="preserve">При тарифном регулировании заявленные Обществом расходы учтены не в полном объеме. В условиях ограничения роста тарифов при установлении базового уровня операционных расходов на новый ДПР в ТБР не учтены: 
- компенсация (оплата) расходов по приобретению путевок;  
- выплаты социального характера пенсионерам и сторонним лицам ИА ПАО "МРСК Юга";
- материальная помощь всех видов работников. </t>
  </si>
  <si>
    <t>Экономия по статье ввиду проведения закупочных процедур, а также ввиду снижения затрат на перезарядку огнетушителей  в виду их выбраковки.</t>
  </si>
  <si>
    <t>При тарифном регулировании заявленные Обществом объемы учтены не в полном объеме.</t>
  </si>
  <si>
    <t>Отклонение сложилось ввиду переноса сроков окончания закупочной процедуры на право заключения договора на PR-кампанию по предупреждению потерь.</t>
  </si>
  <si>
    <t>Планом были предусмотрены расходы на нотариальное заверение копий документов к договорам аренды земли, требующие регистрации в соответствии со ст 651 ГК РФ. Снижение фактчиеских расходов связано с переносом сроков  заключения договоров аренды земельных участков и дополнительных соглашений  к указанным договорам на 2019 год, а соответственно   уменьшением количества нотариального заверения запланированного количества копий документов  Общества на 2018 год.</t>
  </si>
  <si>
    <t xml:space="preserve">1. </t>
  </si>
  <si>
    <t>Прочие неподконтрольные расходы</t>
  </si>
  <si>
    <t xml:space="preserve">1.1. </t>
  </si>
  <si>
    <t>Расходы на управление капиталом (межевание, кадастровый учет)</t>
  </si>
  <si>
    <t xml:space="preserve">Снижение связано с получением экономии ввиду проведения закупочных процедур. Проведение ремонтов осуществлялось исходя из фактического состояния оборудования. </t>
  </si>
  <si>
    <t>Сальдо резерва по сомнительным долгам</t>
  </si>
  <si>
    <t>Сальдо прибыли/убытка прошлых лет</t>
  </si>
  <si>
    <t xml:space="preserve">Сальдо прочих доходов и расходов </t>
  </si>
  <si>
    <t>Заместитель генерального директора по экономике и финансам</t>
  </si>
  <si>
    <t>А.А. Рыбин</t>
  </si>
  <si>
    <t>Налог на прибыль распределен на филиал в соответствии с  Положением об управленческом учете", утвержденным приказом ПАО "МРСК Юга" от 30.11.2017 №865</t>
  </si>
  <si>
    <t>Заместитель директора по экономике и финансам</t>
  </si>
  <si>
    <t>И.Б. Анашкина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</si>
</sst>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000000"/>
    <numFmt numFmtId="175" formatCode="#,##0.0000000"/>
    <numFmt numFmtId="176" formatCode="#,##0.00000000"/>
    <numFmt numFmtId="177" formatCode="#,##0.0"/>
    <numFmt numFmtId="178" formatCode="#,##0.000000000"/>
    <numFmt numFmtId="179" formatCode="#,##0.00000"/>
    <numFmt numFmtId="180" formatCode="0.00000"/>
    <numFmt numFmtId="181" formatCode="_-* #,##0.0_р_._-;\-* #,##0.0_р_._-;_-* &quot;-&quot;??_р_._-;_-@_-"/>
    <numFmt numFmtId="182" formatCode="_-* #,##0_р_._-;\-* #,##0_р_._-;_-* &quot;-&quot;??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0"/>
    <numFmt numFmtId="188" formatCode="0.000000"/>
    <numFmt numFmtId="189" formatCode="0.0%"/>
    <numFmt numFmtId="190" formatCode="0.0"/>
    <numFmt numFmtId="191" formatCode="0_ ;\-0\ "/>
    <numFmt numFmtId="192" formatCode="#,##0_ ;\-#,##0\ "/>
  </numFmts>
  <fonts count="72">
    <font>
      <sz val="10"/>
      <name val="Arial Cyr"/>
      <family val="0"/>
    </font>
    <font>
      <sz val="10"/>
      <name val="Times New Roman"/>
      <family val="1"/>
    </font>
    <font>
      <sz val="11"/>
      <name val="Times New Roman"/>
      <family val="1"/>
    </font>
    <font>
      <sz val="12"/>
      <name val="Times New Roman"/>
      <family val="1"/>
    </font>
    <font>
      <b/>
      <sz val="12"/>
      <name val="Times New Roman"/>
      <family val="1"/>
    </font>
    <font>
      <sz val="10"/>
      <color indexed="9"/>
      <name val="Times New Roman"/>
      <family val="1"/>
    </font>
    <font>
      <sz val="10.5"/>
      <name val="Times New Roman"/>
      <family val="1"/>
    </font>
    <font>
      <b/>
      <sz val="10.5"/>
      <name val="Times New Roman"/>
      <family val="1"/>
    </font>
    <font>
      <sz val="8"/>
      <name val="Arial"/>
      <family val="2"/>
    </font>
    <font>
      <i/>
      <sz val="10"/>
      <color indexed="8"/>
      <name val="Times New Roman"/>
      <family val="1"/>
    </font>
    <font>
      <i/>
      <sz val="10.5"/>
      <name val="Times New Roman"/>
      <family val="1"/>
    </font>
    <font>
      <b/>
      <sz val="9"/>
      <name val="Tahoma"/>
      <family val="2"/>
    </font>
    <font>
      <i/>
      <sz val="10"/>
      <name val="Times New Roman"/>
      <family val="1"/>
    </font>
    <font>
      <b/>
      <sz val="14"/>
      <name val="Times New Roman"/>
      <family val="1"/>
    </font>
    <font>
      <b/>
      <sz val="16"/>
      <name val="Times New Roman"/>
      <family val="1"/>
    </font>
    <font>
      <sz val="11"/>
      <color indexed="8"/>
      <name val="Times New Roman"/>
      <family val="1"/>
    </font>
    <font>
      <b/>
      <sz val="14"/>
      <color indexed="8"/>
      <name val="Times New Roman"/>
      <family val="1"/>
    </font>
    <font>
      <sz val="16"/>
      <color indexed="8"/>
      <name val="Times New Roman"/>
      <family val="1"/>
    </font>
    <font>
      <sz val="14"/>
      <color indexed="8"/>
      <name val="Times New Roman"/>
      <family val="1"/>
    </font>
    <font>
      <b/>
      <sz val="12"/>
      <color indexed="8"/>
      <name val="Times New Roman"/>
      <family val="1"/>
    </font>
    <font>
      <sz val="14"/>
      <name val="Times New Roman"/>
      <family val="1"/>
    </font>
    <font>
      <i/>
      <sz val="14"/>
      <color indexed="8"/>
      <name val="Times New Roman"/>
      <family val="1"/>
    </font>
    <font>
      <i/>
      <sz val="14"/>
      <name val="Times New Roman"/>
      <family val="1"/>
    </font>
    <font>
      <sz val="10"/>
      <name val="Helv"/>
      <family val="0"/>
    </font>
    <font>
      <b/>
      <i/>
      <sz val="14"/>
      <name val="Times New Roman"/>
      <family val="1"/>
    </font>
    <font>
      <i/>
      <sz val="10"/>
      <name val="Arial Cyr"/>
      <family val="0"/>
    </font>
    <font>
      <sz val="9"/>
      <name val="Times New Roman"/>
      <family val="1"/>
    </font>
    <font>
      <b/>
      <sz val="9"/>
      <name val="Times New Roman"/>
      <family val="1"/>
    </font>
    <font>
      <sz val="9"/>
      <color indexed="8"/>
      <name val="Times New Roman"/>
      <family val="1"/>
    </font>
    <font>
      <b/>
      <i/>
      <sz val="14"/>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i/>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style="thin"/>
    </border>
    <border>
      <left>
        <color indexed="63"/>
      </left>
      <right style="thin"/>
      <top style="thin"/>
      <bottom style="medium"/>
    </border>
    <border>
      <left style="medium"/>
      <right>
        <color indexed="63"/>
      </right>
      <top style="thin"/>
      <bottom style="medium"/>
    </border>
    <border>
      <left style="thin"/>
      <right style="medium"/>
      <top style="thin"/>
      <bottom style="thin"/>
    </border>
    <border>
      <left>
        <color indexed="63"/>
      </left>
      <right style="thin"/>
      <top>
        <color indexed="63"/>
      </top>
      <bottom style="thin"/>
    </border>
    <border>
      <left style="thin"/>
      <right>
        <color indexed="63"/>
      </right>
      <top style="thin"/>
      <bottom style="medium"/>
    </border>
    <border>
      <left>
        <color indexed="63"/>
      </left>
      <right style="medium"/>
      <top style="thin"/>
      <bottom style="thin"/>
    </border>
    <border>
      <left>
        <color indexed="63"/>
      </left>
      <right style="medium"/>
      <top>
        <color indexed="63"/>
      </top>
      <bottom style="thin"/>
    </border>
    <border>
      <left style="thin"/>
      <right style="medium"/>
      <top style="medium"/>
      <bottom style="thin"/>
    </border>
    <border>
      <left style="medium"/>
      <right style="medium"/>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1" fillId="0" borderId="6" applyBorder="0">
      <alignment horizontal="center" vertical="center" wrapText="1"/>
      <protection/>
    </xf>
    <xf numFmtId="0" fontId="60" fillId="0" borderId="7" applyNumberFormat="0" applyFill="0" applyAlignment="0" applyProtection="0"/>
    <xf numFmtId="0" fontId="61" fillId="28" borderId="8"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187" fontId="8" fillId="0" borderId="0">
      <alignment vertical="top"/>
      <protection/>
    </xf>
    <xf numFmtId="0" fontId="0" fillId="0" borderId="0">
      <alignment/>
      <protection/>
    </xf>
    <xf numFmtId="0" fontId="0"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7" fillId="0" borderId="10" applyNumberFormat="0" applyFill="0" applyAlignment="0" applyProtection="0"/>
    <xf numFmtId="0" fontId="23" fillId="0" borderId="0">
      <alignment/>
      <protection/>
    </xf>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20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6" fillId="0" borderId="11" xfId="0" applyFont="1" applyBorder="1" applyAlignment="1">
      <alignment horizontal="center" vertical="center"/>
    </xf>
    <xf numFmtId="0" fontId="6" fillId="0" borderId="0" xfId="0" applyFont="1" applyAlignment="1">
      <alignment/>
    </xf>
    <xf numFmtId="0" fontId="6" fillId="0" borderId="12" xfId="0" applyFont="1" applyBorder="1" applyAlignment="1">
      <alignment horizontal="left"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wrapText="1"/>
    </xf>
    <xf numFmtId="171" fontId="6" fillId="0" borderId="12" xfId="66" applyFont="1" applyBorder="1" applyAlignment="1">
      <alignment horizontal="center" vertical="center"/>
    </xf>
    <xf numFmtId="171" fontId="6" fillId="0" borderId="11" xfId="66"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left" vertical="center" wrapText="1"/>
    </xf>
    <xf numFmtId="171" fontId="7" fillId="0" borderId="12" xfId="66" applyFont="1" applyBorder="1" applyAlignment="1">
      <alignment horizontal="center" vertical="center"/>
    </xf>
    <xf numFmtId="43" fontId="6" fillId="0" borderId="0" xfId="0" applyNumberFormat="1" applyFont="1" applyAlignment="1">
      <alignment/>
    </xf>
    <xf numFmtId="171" fontId="6" fillId="0" borderId="0" xfId="66" applyFont="1" applyAlignment="1">
      <alignment/>
    </xf>
    <xf numFmtId="0" fontId="0" fillId="0" borderId="13" xfId="0" applyBorder="1" applyAlignment="1">
      <alignment/>
    </xf>
    <xf numFmtId="0" fontId="6" fillId="0" borderId="12" xfId="0" applyFont="1" applyFill="1" applyBorder="1" applyAlignment="1">
      <alignment horizontal="left" vertical="center" wrapText="1"/>
    </xf>
    <xf numFmtId="171" fontId="6" fillId="0" borderId="12" xfId="66" applyFont="1" applyFill="1" applyBorder="1" applyAlignment="1">
      <alignment horizontal="center" vertical="center"/>
    </xf>
    <xf numFmtId="0" fontId="1" fillId="0" borderId="13" xfId="0" applyFont="1" applyBorder="1" applyAlignment="1">
      <alignment/>
    </xf>
    <xf numFmtId="182" fontId="6" fillId="0" borderId="12" xfId="66" applyNumberFormat="1" applyFont="1" applyBorder="1" applyAlignment="1">
      <alignment horizontal="center" vertical="center"/>
    </xf>
    <xf numFmtId="182" fontId="7" fillId="0" borderId="12" xfId="66" applyNumberFormat="1" applyFont="1" applyBorder="1" applyAlignment="1">
      <alignment horizontal="center" vertical="center"/>
    </xf>
    <xf numFmtId="182" fontId="6" fillId="0" borderId="12" xfId="66" applyNumberFormat="1" applyFont="1" applyFill="1" applyBorder="1" applyAlignment="1">
      <alignment horizontal="center" vertical="center"/>
    </xf>
    <xf numFmtId="182" fontId="6" fillId="0" borderId="11" xfId="66" applyNumberFormat="1" applyFont="1" applyFill="1" applyBorder="1" applyAlignment="1">
      <alignment horizontal="center" vertical="center"/>
    </xf>
    <xf numFmtId="0" fontId="0" fillId="0" borderId="0" xfId="0" applyFill="1" applyAlignment="1">
      <alignment/>
    </xf>
    <xf numFmtId="0" fontId="12" fillId="0" borderId="0" xfId="0" applyFont="1" applyAlignment="1">
      <alignment/>
    </xf>
    <xf numFmtId="0" fontId="17" fillId="0" borderId="0" xfId="0" applyFont="1" applyAlignment="1">
      <alignment horizontal="center" vertical="center" wrapText="1"/>
    </xf>
    <xf numFmtId="0" fontId="70" fillId="0" borderId="0" xfId="0" applyFont="1" applyAlignment="1">
      <alignment/>
    </xf>
    <xf numFmtId="0" fontId="25" fillId="0" borderId="0" xfId="0" applyFont="1" applyAlignment="1">
      <alignment/>
    </xf>
    <xf numFmtId="0" fontId="6" fillId="0" borderId="11" xfId="0" applyFont="1" applyFill="1" applyBorder="1" applyAlignment="1">
      <alignment horizontal="center" vertical="center"/>
    </xf>
    <xf numFmtId="171" fontId="6" fillId="0" borderId="11" xfId="66" applyFont="1" applyFill="1" applyBorder="1" applyAlignment="1">
      <alignment horizontal="center" vertical="center"/>
    </xf>
    <xf numFmtId="182" fontId="6" fillId="0" borderId="0" xfId="0" applyNumberFormat="1" applyFont="1" applyAlignment="1">
      <alignment/>
    </xf>
    <xf numFmtId="0" fontId="26" fillId="0" borderId="11" xfId="0" applyFont="1" applyBorder="1" applyAlignment="1">
      <alignment horizontal="center" vertical="center" wrapText="1"/>
    </xf>
    <xf numFmtId="182" fontId="7" fillId="0" borderId="12" xfId="66" applyNumberFormat="1" applyFont="1" applyFill="1" applyBorder="1" applyAlignment="1">
      <alignment horizontal="center" vertical="center"/>
    </xf>
    <xf numFmtId="0" fontId="26" fillId="0" borderId="11" xfId="0" applyFont="1" applyBorder="1" applyAlignment="1">
      <alignment horizontal="left" vertical="center" wrapText="1"/>
    </xf>
    <xf numFmtId="0" fontId="27" fillId="0" borderId="11" xfId="0" applyFont="1" applyBorder="1" applyAlignment="1">
      <alignment horizontal="left" vertical="center" wrapText="1"/>
    </xf>
    <xf numFmtId="0" fontId="26" fillId="0" borderId="11" xfId="0" applyFont="1" applyFill="1" applyBorder="1" applyAlignment="1">
      <alignment horizontal="left" vertical="center" wrapText="1"/>
    </xf>
    <xf numFmtId="3" fontId="28" fillId="0" borderId="13" xfId="0" applyNumberFormat="1" applyFont="1" applyFill="1" applyBorder="1" applyAlignment="1">
      <alignment horizontal="left" vertical="center" wrapText="1"/>
    </xf>
    <xf numFmtId="182" fontId="2" fillId="0" borderId="0" xfId="0" applyNumberFormat="1" applyFont="1" applyAlignment="1">
      <alignment/>
    </xf>
    <xf numFmtId="182" fontId="7" fillId="0" borderId="14" xfId="66" applyNumberFormat="1" applyFont="1" applyFill="1" applyBorder="1" applyAlignment="1">
      <alignment vertical="center"/>
    </xf>
    <xf numFmtId="0" fontId="16" fillId="33" borderId="15" xfId="0" applyFont="1" applyFill="1" applyBorder="1" applyAlignment="1">
      <alignment horizontal="center" vertical="center"/>
    </xf>
    <xf numFmtId="0" fontId="16" fillId="34" borderId="16" xfId="0" applyFont="1" applyFill="1" applyBorder="1" applyAlignment="1">
      <alignment horizontal="center" vertical="center"/>
    </xf>
    <xf numFmtId="0" fontId="19" fillId="33" borderId="17" xfId="0" applyFont="1" applyFill="1" applyBorder="1" applyAlignment="1">
      <alignment horizontal="center" vertical="center"/>
    </xf>
    <xf numFmtId="0" fontId="3" fillId="0" borderId="18" xfId="0" applyFont="1" applyFill="1" applyBorder="1" applyAlignment="1">
      <alignment vertical="center" wrapText="1"/>
    </xf>
    <xf numFmtId="3" fontId="1" fillId="0" borderId="18" xfId="54" applyNumberFormat="1" applyFont="1" applyFill="1" applyBorder="1">
      <alignment/>
      <protection/>
    </xf>
    <xf numFmtId="188" fontId="1" fillId="0" borderId="18" xfId="54" applyNumberFormat="1" applyFont="1" applyFill="1" applyBorder="1">
      <alignment/>
      <protection/>
    </xf>
    <xf numFmtId="3" fontId="12" fillId="0" borderId="18" xfId="54" applyNumberFormat="1" applyFont="1" applyFill="1" applyBorder="1">
      <alignment/>
      <protection/>
    </xf>
    <xf numFmtId="0" fontId="3" fillId="0" borderId="19" xfId="0" applyFont="1" applyFill="1" applyBorder="1" applyAlignment="1">
      <alignment vertical="center" wrapText="1"/>
    </xf>
    <xf numFmtId="0" fontId="16" fillId="33" borderId="20" xfId="0" applyFont="1" applyFill="1" applyBorder="1" applyAlignment="1">
      <alignment horizontal="center" vertical="center"/>
    </xf>
    <xf numFmtId="0" fontId="18" fillId="0" borderId="21" xfId="0" applyFont="1" applyFill="1" applyBorder="1" applyAlignment="1">
      <alignment horizontal="center" vertical="center"/>
    </xf>
    <xf numFmtId="49" fontId="20" fillId="0" borderId="21" xfId="56" applyNumberFormat="1" applyFont="1" applyFill="1" applyBorder="1" applyAlignment="1">
      <alignment horizontal="center" vertical="center"/>
      <protection/>
    </xf>
    <xf numFmtId="49" fontId="22" fillId="0" borderId="21" xfId="56" applyNumberFormat="1" applyFont="1" applyFill="1" applyBorder="1" applyAlignment="1">
      <alignment horizontal="center" vertical="center"/>
      <protection/>
    </xf>
    <xf numFmtId="0" fontId="13" fillId="0" borderId="18" xfId="55" applyNumberFormat="1" applyFont="1" applyFill="1" applyBorder="1" applyAlignment="1">
      <alignment vertical="center" wrapText="1"/>
      <protection/>
    </xf>
    <xf numFmtId="0" fontId="1" fillId="0" borderId="0" xfId="0" applyFont="1" applyBorder="1" applyAlignment="1">
      <alignment wrapText="1"/>
    </xf>
    <xf numFmtId="0" fontId="6" fillId="0" borderId="12" xfId="0" applyFont="1" applyFill="1" applyBorder="1" applyAlignment="1">
      <alignment horizontal="center" vertical="center"/>
    </xf>
    <xf numFmtId="49" fontId="26" fillId="0" borderId="11" xfId="0" applyNumberFormat="1" applyFont="1" applyFill="1" applyBorder="1" applyAlignment="1">
      <alignment horizontal="left" vertical="center" wrapText="1"/>
    </xf>
    <xf numFmtId="3" fontId="3" fillId="0" borderId="18" xfId="54" applyNumberFormat="1" applyFont="1" applyFill="1" applyBorder="1">
      <alignment/>
      <protection/>
    </xf>
    <xf numFmtId="0" fontId="13" fillId="0" borderId="17" xfId="55" applyNumberFormat="1" applyFont="1" applyFill="1" applyBorder="1" applyAlignment="1">
      <alignment vertical="center" wrapText="1"/>
      <protection/>
    </xf>
    <xf numFmtId="0" fontId="16" fillId="0" borderId="21" xfId="0" applyFont="1" applyFill="1" applyBorder="1" applyAlignment="1">
      <alignment horizontal="center" vertical="center"/>
    </xf>
    <xf numFmtId="0" fontId="4" fillId="0" borderId="18" xfId="0" applyFont="1" applyFill="1" applyBorder="1" applyAlignment="1">
      <alignment vertical="center" wrapText="1"/>
    </xf>
    <xf numFmtId="0" fontId="16" fillId="0" borderId="22" xfId="0" applyFont="1" applyFill="1" applyBorder="1" applyAlignment="1">
      <alignment horizontal="center" vertical="center"/>
    </xf>
    <xf numFmtId="0" fontId="16" fillId="0" borderId="18" xfId="0" applyFont="1" applyFill="1" applyBorder="1" applyAlignment="1">
      <alignment horizontal="center" vertical="center"/>
    </xf>
    <xf numFmtId="0" fontId="21" fillId="0" borderId="18" xfId="0" applyFont="1" applyFill="1" applyBorder="1" applyAlignment="1">
      <alignment horizontal="center" vertical="center"/>
    </xf>
    <xf numFmtId="0" fontId="22" fillId="0" borderId="18" xfId="56" applyNumberFormat="1" applyFont="1" applyFill="1" applyBorder="1" applyAlignment="1">
      <alignment horizontal="center" vertical="center" wrapText="1"/>
      <protection/>
    </xf>
    <xf numFmtId="0" fontId="71" fillId="0" borderId="18" xfId="56" applyNumberFormat="1" applyFont="1" applyFill="1" applyBorder="1" applyAlignment="1">
      <alignment horizontal="center" vertical="center" wrapText="1"/>
      <protection/>
    </xf>
    <xf numFmtId="3" fontId="13" fillId="0" borderId="14" xfId="0" applyNumberFormat="1" applyFont="1" applyFill="1" applyBorder="1" applyAlignment="1">
      <alignment horizontal="center" vertical="center"/>
    </xf>
    <xf numFmtId="3" fontId="13" fillId="34" borderId="12" xfId="0" applyNumberFormat="1" applyFont="1" applyFill="1" applyBorder="1" applyAlignment="1">
      <alignment horizontal="center" vertical="center"/>
    </xf>
    <xf numFmtId="3" fontId="13" fillId="34" borderId="13" xfId="0" applyNumberFormat="1" applyFont="1" applyFill="1" applyBorder="1" applyAlignment="1">
      <alignment horizontal="center" vertical="center"/>
    </xf>
    <xf numFmtId="3" fontId="20" fillId="34" borderId="12" xfId="0" applyNumberFormat="1" applyFont="1" applyFill="1" applyBorder="1" applyAlignment="1">
      <alignment horizontal="center" vertical="center"/>
    </xf>
    <xf numFmtId="3" fontId="20" fillId="34" borderId="13" xfId="0" applyNumberFormat="1" applyFont="1" applyFill="1" applyBorder="1" applyAlignment="1">
      <alignment horizontal="center" vertical="center"/>
    </xf>
    <xf numFmtId="3" fontId="20" fillId="0" borderId="12" xfId="54" applyNumberFormat="1" applyFont="1" applyFill="1" applyBorder="1" applyAlignment="1">
      <alignment horizontal="center" vertical="center"/>
      <protection/>
    </xf>
    <xf numFmtId="3" fontId="20" fillId="0" borderId="13" xfId="54" applyNumberFormat="1" applyFont="1" applyFill="1" applyBorder="1" applyAlignment="1">
      <alignment horizontal="center" vertical="center"/>
      <protection/>
    </xf>
    <xf numFmtId="3" fontId="13" fillId="0" borderId="12" xfId="0" applyNumberFormat="1" applyFont="1" applyFill="1" applyBorder="1" applyAlignment="1">
      <alignment horizontal="center" vertical="center"/>
    </xf>
    <xf numFmtId="3" fontId="13" fillId="0" borderId="13"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3" fontId="22" fillId="0" borderId="13" xfId="0" applyNumberFormat="1" applyFont="1" applyFill="1" applyBorder="1" applyAlignment="1">
      <alignment horizontal="center" vertical="center"/>
    </xf>
    <xf numFmtId="3" fontId="22" fillId="0" borderId="12" xfId="54" applyNumberFormat="1" applyFont="1" applyFill="1" applyBorder="1" applyAlignment="1">
      <alignment horizontal="center" vertical="center"/>
      <protection/>
    </xf>
    <xf numFmtId="3" fontId="22" fillId="0" borderId="13" xfId="54" applyNumberFormat="1" applyFont="1" applyFill="1" applyBorder="1" applyAlignment="1">
      <alignment horizontal="center" vertical="center"/>
      <protection/>
    </xf>
    <xf numFmtId="3" fontId="13" fillId="0" borderId="23" xfId="0"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0" fontId="20" fillId="0" borderId="18" xfId="55" applyNumberFormat="1" applyFont="1" applyFill="1" applyBorder="1" applyAlignment="1">
      <alignment horizontal="left" vertical="center" wrapText="1"/>
      <protection/>
    </xf>
    <xf numFmtId="3" fontId="20" fillId="0" borderId="18" xfId="55" applyNumberFormat="1" applyFont="1" applyFill="1" applyBorder="1" applyAlignment="1">
      <alignment horizontal="left" vertical="center" wrapText="1"/>
      <protection/>
    </xf>
    <xf numFmtId="0" fontId="21" fillId="0" borderId="18" xfId="54" applyFont="1" applyFill="1" applyBorder="1" applyAlignment="1">
      <alignment horizontal="left" vertical="center" wrapText="1"/>
      <protection/>
    </xf>
    <xf numFmtId="0" fontId="22" fillId="0" borderId="18" xfId="64" applyFont="1" applyFill="1" applyBorder="1" applyAlignment="1">
      <alignment horizontal="left" vertical="center" wrapText="1"/>
      <protection/>
    </xf>
    <xf numFmtId="49" fontId="22" fillId="0" borderId="18" xfId="64" applyNumberFormat="1" applyFont="1" applyFill="1" applyBorder="1" applyAlignment="1">
      <alignment horizontal="left" vertical="center" wrapText="1"/>
      <protection/>
    </xf>
    <xf numFmtId="0" fontId="13" fillId="0" borderId="18" xfId="55" applyNumberFormat="1" applyFont="1" applyFill="1" applyBorder="1" applyAlignment="1">
      <alignment horizontal="left" vertical="center" wrapText="1"/>
      <protection/>
    </xf>
    <xf numFmtId="0" fontId="29" fillId="0" borderId="18" xfId="0" applyFont="1" applyFill="1" applyBorder="1" applyAlignment="1">
      <alignment horizontal="center" vertical="center"/>
    </xf>
    <xf numFmtId="3" fontId="13" fillId="0" borderId="12" xfId="54" applyNumberFormat="1" applyFont="1" applyFill="1" applyBorder="1" applyAlignment="1">
      <alignment horizontal="center" vertical="center"/>
      <protection/>
    </xf>
    <xf numFmtId="3" fontId="13" fillId="0" borderId="13" xfId="54" applyNumberFormat="1" applyFont="1" applyFill="1" applyBorder="1" applyAlignment="1">
      <alignment horizontal="center" vertical="center"/>
      <protection/>
    </xf>
    <xf numFmtId="0" fontId="13" fillId="0" borderId="21"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55" applyNumberFormat="1" applyFont="1" applyFill="1" applyBorder="1" applyAlignment="1">
      <alignment horizontal="left" vertical="center" wrapText="1"/>
      <protection/>
    </xf>
    <xf numFmtId="0" fontId="24"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3" fillId="0" borderId="12" xfId="0" applyFont="1" applyFill="1" applyBorder="1" applyAlignment="1">
      <alignment vertical="center" wrapText="1"/>
    </xf>
    <xf numFmtId="3" fontId="0" fillId="0" borderId="0" xfId="0" applyNumberFormat="1" applyAlignment="1">
      <alignment/>
    </xf>
    <xf numFmtId="3" fontId="20" fillId="0" borderId="13" xfId="0" applyNumberFormat="1" applyFont="1" applyFill="1" applyBorder="1" applyAlignment="1">
      <alignment horizontal="center" vertical="center"/>
    </xf>
    <xf numFmtId="3" fontId="20" fillId="0" borderId="25" xfId="54" applyNumberFormat="1" applyFont="1" applyFill="1" applyBorder="1" applyAlignment="1">
      <alignment horizontal="center" vertical="center"/>
      <protection/>
    </xf>
    <xf numFmtId="10" fontId="0" fillId="0" borderId="0" xfId="62" applyNumberFormat="1" applyFont="1" applyAlignment="1">
      <alignment/>
    </xf>
    <xf numFmtId="3" fontId="13" fillId="0" borderId="26" xfId="0" applyNumberFormat="1" applyFont="1" applyFill="1" applyBorder="1" applyAlignment="1">
      <alignment horizontal="center" vertical="center"/>
    </xf>
    <xf numFmtId="0" fontId="16" fillId="33" borderId="22" xfId="0" applyFont="1" applyFill="1" applyBorder="1" applyAlignment="1">
      <alignment horizontal="center" vertical="center"/>
    </xf>
    <xf numFmtId="0" fontId="18" fillId="0" borderId="18" xfId="54" applyFont="1" applyFill="1" applyBorder="1" applyAlignment="1">
      <alignment horizontal="left" vertical="center" wrapText="1"/>
      <protection/>
    </xf>
    <xf numFmtId="0" fontId="18" fillId="0" borderId="18" xfId="0" applyFont="1" applyFill="1" applyBorder="1" applyAlignment="1">
      <alignment horizontal="center" vertical="center"/>
    </xf>
    <xf numFmtId="3" fontId="3" fillId="0" borderId="12" xfId="54" applyNumberFormat="1" applyFont="1" applyFill="1" applyBorder="1" applyAlignment="1">
      <alignment horizontal="center" vertical="center"/>
      <protection/>
    </xf>
    <xf numFmtId="0" fontId="16" fillId="34" borderId="27" xfId="0" applyFont="1" applyFill="1" applyBorder="1" applyAlignment="1">
      <alignment horizontal="center" vertical="center"/>
    </xf>
    <xf numFmtId="3" fontId="20" fillId="34" borderId="11" xfId="0" applyNumberFormat="1" applyFont="1" applyFill="1" applyBorder="1" applyAlignment="1">
      <alignment horizontal="center" vertical="center"/>
    </xf>
    <xf numFmtId="3" fontId="20" fillId="0" borderId="11" xfId="54" applyNumberFormat="1" applyFont="1" applyFill="1" applyBorder="1" applyAlignment="1">
      <alignment horizontal="center" vertical="center"/>
      <protection/>
    </xf>
    <xf numFmtId="0" fontId="3" fillId="0" borderId="18" xfId="64" applyFont="1" applyFill="1" applyBorder="1" applyAlignment="1">
      <alignment horizontal="left" vertical="center" wrapText="1"/>
      <protection/>
    </xf>
    <xf numFmtId="0" fontId="30" fillId="0" borderId="18" xfId="0" applyFont="1" applyFill="1" applyBorder="1" applyAlignment="1">
      <alignment horizontal="center" vertical="center"/>
    </xf>
    <xf numFmtId="3" fontId="3" fillId="0" borderId="11" xfId="54" applyNumberFormat="1" applyFont="1" applyFill="1" applyBorder="1" applyAlignment="1">
      <alignment horizontal="center" vertical="center"/>
      <protection/>
    </xf>
    <xf numFmtId="0" fontId="30" fillId="0" borderId="18" xfId="54" applyFont="1" applyFill="1" applyBorder="1" applyAlignment="1">
      <alignment horizontal="left" vertical="center" wrapText="1"/>
      <protection/>
    </xf>
    <xf numFmtId="49" fontId="3" fillId="0" borderId="18" xfId="64" applyNumberFormat="1" applyFont="1" applyFill="1" applyBorder="1" applyAlignment="1">
      <alignment horizontal="left" vertical="center" wrapText="1"/>
      <protection/>
    </xf>
    <xf numFmtId="49" fontId="22" fillId="0" borderId="18" xfId="56" applyNumberFormat="1" applyFont="1" applyFill="1" applyBorder="1" applyAlignment="1">
      <alignment horizontal="center" vertical="center"/>
      <protection/>
    </xf>
    <xf numFmtId="49" fontId="20" fillId="0" borderId="18" xfId="56" applyNumberFormat="1" applyFont="1" applyFill="1" applyBorder="1" applyAlignment="1">
      <alignment horizontal="center" vertical="center"/>
      <protection/>
    </xf>
    <xf numFmtId="0" fontId="3" fillId="0" borderId="28" xfId="0" applyFont="1" applyFill="1" applyBorder="1" applyAlignment="1">
      <alignment vertical="center" wrapText="1"/>
    </xf>
    <xf numFmtId="0" fontId="19" fillId="33" borderId="29" xfId="0" applyFont="1" applyFill="1" applyBorder="1" applyAlignment="1">
      <alignment horizontal="center" vertical="center"/>
    </xf>
    <xf numFmtId="3" fontId="13" fillId="0" borderId="30" xfId="0" applyNumberFormat="1" applyFont="1" applyFill="1" applyBorder="1" applyAlignment="1">
      <alignment horizontal="center" vertical="center"/>
    </xf>
    <xf numFmtId="3" fontId="13" fillId="34" borderId="25" xfId="0" applyNumberFormat="1" applyFont="1" applyFill="1" applyBorder="1" applyAlignment="1">
      <alignment horizontal="center" vertical="center"/>
    </xf>
    <xf numFmtId="49" fontId="20" fillId="0" borderId="20" xfId="56" applyNumberFormat="1" applyFont="1" applyFill="1" applyBorder="1" applyAlignment="1">
      <alignment horizontal="center" vertical="center"/>
      <protection/>
    </xf>
    <xf numFmtId="49" fontId="3" fillId="0" borderId="17" xfId="64" applyNumberFormat="1" applyFont="1" applyFill="1" applyBorder="1" applyAlignment="1">
      <alignment horizontal="left" vertical="center" wrapText="1"/>
      <protection/>
    </xf>
    <xf numFmtId="3" fontId="3" fillId="0" borderId="26" xfId="54" applyNumberFormat="1" applyFont="1" applyFill="1" applyBorder="1" applyAlignment="1">
      <alignment horizontal="center" vertical="center"/>
      <protection/>
    </xf>
    <xf numFmtId="0" fontId="30" fillId="0" borderId="31" xfId="0" applyFont="1" applyFill="1" applyBorder="1" applyAlignment="1">
      <alignment horizontal="center" vertical="center"/>
    </xf>
    <xf numFmtId="3" fontId="13" fillId="0" borderId="18" xfId="55" applyNumberFormat="1" applyFont="1" applyFill="1" applyBorder="1" applyAlignment="1">
      <alignment horizontal="left" vertical="center" wrapText="1"/>
      <protection/>
    </xf>
    <xf numFmtId="3" fontId="1" fillId="0" borderId="0" xfId="0" applyNumberFormat="1" applyFont="1" applyAlignment="1">
      <alignment/>
    </xf>
    <xf numFmtId="0" fontId="4" fillId="0" borderId="0" xfId="0" applyFont="1" applyAlignment="1">
      <alignment horizontal="center"/>
    </xf>
    <xf numFmtId="3" fontId="3" fillId="0" borderId="32" xfId="54" applyNumberFormat="1" applyFont="1" applyFill="1" applyBorder="1" applyAlignment="1">
      <alignment horizontal="center" vertical="center"/>
      <protection/>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26" fillId="0" borderId="0" xfId="0" applyFont="1" applyBorder="1" applyAlignment="1">
      <alignment horizontal="center" vertical="center" wrapText="1"/>
    </xf>
    <xf numFmtId="3" fontId="28" fillId="0" borderId="0" xfId="0" applyNumberFormat="1"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9" fillId="0" borderId="1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6" fillId="0" borderId="34" xfId="0" applyFont="1" applyBorder="1" applyAlignment="1">
      <alignment horizontal="left" vertical="center" wrapText="1"/>
    </xf>
    <xf numFmtId="0" fontId="26" fillId="0" borderId="32" xfId="0" applyFont="1" applyBorder="1" applyAlignment="1">
      <alignment horizontal="left" vertical="center" wrapText="1"/>
    </xf>
    <xf numFmtId="49" fontId="2" fillId="0" borderId="35" xfId="0" applyNumberFormat="1" applyFont="1" applyBorder="1" applyAlignment="1">
      <alignment horizontal="center"/>
    </xf>
    <xf numFmtId="49" fontId="2" fillId="0" borderId="0" xfId="0" applyNumberFormat="1" applyFont="1" applyBorder="1" applyAlignment="1">
      <alignment horizontal="center"/>
    </xf>
    <xf numFmtId="0" fontId="6" fillId="0" borderId="34" xfId="0" applyFont="1" applyBorder="1" applyAlignment="1">
      <alignment horizontal="center" vertical="center" wrapText="1"/>
    </xf>
    <xf numFmtId="0" fontId="6" fillId="0" borderId="32" xfId="0" applyFont="1" applyBorder="1" applyAlignment="1">
      <alignment horizontal="center" vertical="center" wrapText="1"/>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4" fillId="0" borderId="0" xfId="0" applyFont="1" applyAlignment="1">
      <alignment horizont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26" xfId="0" applyFont="1" applyBorder="1" applyAlignment="1">
      <alignment horizontal="center" vertical="center"/>
    </xf>
    <xf numFmtId="0" fontId="2" fillId="0" borderId="35" xfId="0" applyFont="1" applyBorder="1" applyAlignment="1">
      <alignment horizontal="left"/>
    </xf>
    <xf numFmtId="49" fontId="2" fillId="0" borderId="35" xfId="0" applyNumberFormat="1" applyFont="1" applyBorder="1" applyAlignment="1">
      <alignment horizontal="left"/>
    </xf>
    <xf numFmtId="49" fontId="2" fillId="0" borderId="33" xfId="0" applyNumberFormat="1" applyFont="1" applyBorder="1" applyAlignment="1">
      <alignment horizontal="left"/>
    </xf>
    <xf numFmtId="49" fontId="7" fillId="0" borderId="11"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33" xfId="0" applyFont="1" applyBorder="1" applyAlignment="1">
      <alignment horizontal="justify" vertical="center" wrapText="1"/>
    </xf>
    <xf numFmtId="49" fontId="6" fillId="0" borderId="11"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33" xfId="0" applyFont="1" applyBorder="1" applyAlignment="1">
      <alignment horizontal="justify" vertical="center" wrapText="1"/>
    </xf>
    <xf numFmtId="49" fontId="10" fillId="0" borderId="11"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33" xfId="0" applyFont="1" applyFill="1" applyBorder="1" applyAlignment="1">
      <alignment horizontal="justify" vertical="center" wrapText="1"/>
    </xf>
    <xf numFmtId="0" fontId="9" fillId="0" borderId="11"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 fillId="0" borderId="0" xfId="0" applyFont="1" applyAlignment="1">
      <alignment horizontal="justify" wrapText="1"/>
    </xf>
    <xf numFmtId="0" fontId="1" fillId="0" borderId="0" xfId="0" applyFont="1" applyAlignment="1">
      <alignment horizontal="justify" wrapText="1"/>
    </xf>
    <xf numFmtId="0" fontId="4" fillId="0" borderId="0" xfId="0" applyFont="1" applyAlignment="1">
      <alignment horizontal="left" vertical="center" wrapText="1"/>
    </xf>
    <xf numFmtId="0" fontId="4" fillId="0" borderId="0" xfId="0" applyFont="1" applyAlignment="1">
      <alignment horizontal="left"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5" fillId="0" borderId="0" xfId="0" applyFont="1" applyAlignment="1">
      <alignment wrapText="1"/>
    </xf>
    <xf numFmtId="0" fontId="15" fillId="0" borderId="0" xfId="0" applyFont="1" applyAlignment="1">
      <alignment/>
    </xf>
    <xf numFmtId="0" fontId="16" fillId="0" borderId="0" xfId="0" applyFont="1" applyAlignment="1">
      <alignment horizontal="left" vertical="center" wrapText="1"/>
    </xf>
    <xf numFmtId="0" fontId="16" fillId="33" borderId="39" xfId="0" applyFont="1" applyFill="1" applyBorder="1" applyAlignment="1">
      <alignment horizontal="center" vertical="center"/>
    </xf>
    <xf numFmtId="0" fontId="16" fillId="33" borderId="24" xfId="0" applyFont="1" applyFill="1" applyBorder="1" applyAlignment="1">
      <alignment horizontal="center" vertical="center"/>
    </xf>
    <xf numFmtId="0" fontId="16" fillId="33" borderId="22" xfId="0" applyFont="1" applyFill="1" applyBorder="1" applyAlignment="1">
      <alignment horizontal="center" vertical="center"/>
    </xf>
    <xf numFmtId="0" fontId="16" fillId="34" borderId="19" xfId="0" applyFont="1" applyFill="1" applyBorder="1" applyAlignment="1">
      <alignment horizontal="center" vertical="center"/>
    </xf>
    <xf numFmtId="0" fontId="16" fillId="33" borderId="40" xfId="0" applyFont="1" applyFill="1" applyBorder="1" applyAlignment="1">
      <alignment horizontal="center" vertical="center"/>
    </xf>
    <xf numFmtId="0" fontId="16" fillId="34" borderId="41" xfId="0" applyFont="1" applyFill="1" applyBorder="1" applyAlignment="1">
      <alignment horizontal="center" vertical="center"/>
    </xf>
    <xf numFmtId="0" fontId="16" fillId="33" borderId="42" xfId="0" applyFont="1" applyFill="1" applyBorder="1" applyAlignment="1">
      <alignment horizontal="center" vertical="center"/>
    </xf>
    <xf numFmtId="0" fontId="16" fillId="33" borderId="43"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19" xfId="0" applyFont="1" applyFill="1" applyBorder="1" applyAlignment="1">
      <alignment horizontal="center" vertical="center"/>
    </xf>
    <xf numFmtId="0" fontId="14" fillId="0" borderId="0" xfId="0" applyFont="1" applyAlignment="1">
      <alignment horizontal="center" vertical="center"/>
    </xf>
    <xf numFmtId="0" fontId="16" fillId="33" borderId="44" xfId="0" applyFont="1" applyFill="1" applyBorder="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10 4" xfId="54"/>
    <cellStyle name="Обычный 2 2 20 2" xfId="55"/>
    <cellStyle name="Обычный 2 48" xfId="56"/>
    <cellStyle name="Обычный 2_Формат_ЕИАС_с_формулами_дополненный"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71</xdr:col>
      <xdr:colOff>28575</xdr:colOff>
      <xdr:row>75</xdr:row>
      <xdr:rowOff>266700</xdr:rowOff>
    </xdr:from>
    <xdr:to>
      <xdr:col>71</xdr:col>
      <xdr:colOff>1857375</xdr:colOff>
      <xdr:row>75</xdr:row>
      <xdr:rowOff>600075</xdr:rowOff>
    </xdr:to>
    <xdr:pic>
      <xdr:nvPicPr>
        <xdr:cNvPr id="1" name="Рисунок 1"/>
        <xdr:cNvPicPr preferRelativeResize="1">
          <a:picLocks noChangeAspect="1"/>
        </xdr:cNvPicPr>
      </xdr:nvPicPr>
      <xdr:blipFill>
        <a:blip r:embed="rId1"/>
        <a:stretch>
          <a:fillRect/>
        </a:stretch>
      </xdr:blipFill>
      <xdr:spPr>
        <a:xfrm>
          <a:off x="5734050" y="29575125"/>
          <a:ext cx="18288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BZ93"/>
  <sheetViews>
    <sheetView tabSelected="1" view="pageBreakPreview" zoomScaleNormal="110" zoomScaleSheetLayoutView="100" zoomScalePageLayoutView="0" workbookViewId="0" topLeftCell="A56">
      <selection activeCell="BV20" sqref="BV20"/>
    </sheetView>
  </sheetViews>
  <sheetFormatPr defaultColWidth="0.875" defaultRowHeight="15" customHeight="1"/>
  <cols>
    <col min="1" max="6" width="0.875" style="2" customWidth="1"/>
    <col min="7" max="7" width="2.75390625" style="2" customWidth="1"/>
    <col min="8" max="8" width="0.2421875" style="2" customWidth="1"/>
    <col min="9" max="9" width="0.875" style="2" hidden="1" customWidth="1"/>
    <col min="10" max="59" width="0.875" style="2" customWidth="1"/>
    <col min="60" max="60" width="13.25390625" style="2" customWidth="1"/>
    <col min="61" max="71" width="0.875" style="2" customWidth="1"/>
    <col min="72" max="72" width="24.75390625" style="2" customWidth="1"/>
    <col min="73" max="73" width="16.25390625" style="2" customWidth="1"/>
    <col min="74" max="74" width="51.00390625" style="2" customWidth="1"/>
    <col min="75" max="75" width="20.875" style="2" customWidth="1"/>
    <col min="76" max="76" width="18.375" style="2" customWidth="1"/>
    <col min="77" max="77" width="16.625" style="2" customWidth="1"/>
    <col min="78" max="78" width="16.375" style="2" customWidth="1"/>
    <col min="79" max="16384" width="0.875" style="2" customWidth="1"/>
  </cols>
  <sheetData>
    <row r="1" s="1" customFormat="1" ht="12" customHeight="1" hidden="1">
      <c r="BO1" s="1" t="s">
        <v>92</v>
      </c>
    </row>
    <row r="2" s="1" customFormat="1" ht="12" customHeight="1" hidden="1">
      <c r="BO2" s="1" t="s">
        <v>27</v>
      </c>
    </row>
    <row r="3" s="1" customFormat="1" ht="12" customHeight="1" hidden="1">
      <c r="BO3" s="1" t="s">
        <v>28</v>
      </c>
    </row>
    <row r="4" ht="21" customHeight="1" hidden="1"/>
    <row r="5" ht="21" customHeight="1"/>
    <row r="6" spans="1:74" s="3" customFormat="1" ht="14.25" customHeight="1">
      <c r="A6" s="150" t="s">
        <v>18</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row>
    <row r="7" spans="1:74" s="3" customFormat="1" ht="14.25" customHeight="1">
      <c r="A7" s="150" t="s">
        <v>19</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row>
    <row r="8" spans="1:74" s="3" customFormat="1" ht="14.25" customHeight="1">
      <c r="A8" s="150" t="s">
        <v>93</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row>
    <row r="9" spans="1:74" s="3" customFormat="1" ht="14.25" customHeight="1">
      <c r="A9" s="150" t="s">
        <v>112</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row>
    <row r="10" ht="21" customHeight="1">
      <c r="BU10" s="39"/>
    </row>
    <row r="11" spans="3:73" ht="15">
      <c r="C11" s="4" t="s">
        <v>29</v>
      </c>
      <c r="D11" s="4"/>
      <c r="W11" s="4"/>
      <c r="AG11" s="157" t="s">
        <v>364</v>
      </c>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3:66" ht="15" hidden="1">
      <c r="C12" s="4" t="s">
        <v>30</v>
      </c>
      <c r="D12" s="4"/>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row>
    <row r="13" spans="3:66" ht="15" hidden="1">
      <c r="C13" s="4" t="s">
        <v>31</v>
      </c>
      <c r="D13" s="4"/>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row>
    <row r="14" spans="3:61" ht="15">
      <c r="C14" s="4" t="s">
        <v>32</v>
      </c>
      <c r="D14" s="4"/>
      <c r="AQ14" s="143" t="s">
        <v>129</v>
      </c>
      <c r="AR14" s="143"/>
      <c r="AS14" s="143"/>
      <c r="AT14" s="143"/>
      <c r="AU14" s="143"/>
      <c r="AV14" s="143"/>
      <c r="AW14" s="143"/>
      <c r="AX14" s="143"/>
      <c r="AY14" s="144" t="s">
        <v>33</v>
      </c>
      <c r="AZ14" s="144"/>
      <c r="BA14" s="143" t="s">
        <v>365</v>
      </c>
      <c r="BB14" s="143"/>
      <c r="BC14" s="143"/>
      <c r="BD14" s="143"/>
      <c r="BE14" s="143"/>
      <c r="BF14" s="143"/>
      <c r="BG14" s="143"/>
      <c r="BH14" s="143"/>
      <c r="BI14" s="2" t="s">
        <v>34</v>
      </c>
    </row>
    <row r="15" spans="72:73" ht="15" customHeight="1">
      <c r="BT15" s="39"/>
      <c r="BU15" s="39"/>
    </row>
    <row r="16" spans="1:74" s="6" customFormat="1" ht="19.5" customHeight="1">
      <c r="A16" s="145" t="s">
        <v>26</v>
      </c>
      <c r="B16" s="152"/>
      <c r="C16" s="152"/>
      <c r="D16" s="152"/>
      <c r="E16" s="152"/>
      <c r="F16" s="152"/>
      <c r="G16" s="152"/>
      <c r="H16" s="152"/>
      <c r="I16" s="153"/>
      <c r="J16" s="151" t="s">
        <v>0</v>
      </c>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3"/>
      <c r="BI16" s="145" t="s">
        <v>35</v>
      </c>
      <c r="BJ16" s="152"/>
      <c r="BK16" s="152"/>
      <c r="BL16" s="152"/>
      <c r="BM16" s="152"/>
      <c r="BN16" s="152"/>
      <c r="BO16" s="152"/>
      <c r="BP16" s="152"/>
      <c r="BQ16" s="152"/>
      <c r="BR16" s="152"/>
      <c r="BS16" s="153"/>
      <c r="BT16" s="136">
        <v>2018</v>
      </c>
      <c r="BU16" s="136"/>
      <c r="BV16" s="145" t="s">
        <v>2</v>
      </c>
    </row>
    <row r="17" spans="1:74" s="6" customFormat="1" ht="18.75" customHeight="1">
      <c r="A17" s="154"/>
      <c r="B17" s="155"/>
      <c r="C17" s="155"/>
      <c r="D17" s="155"/>
      <c r="E17" s="155"/>
      <c r="F17" s="155"/>
      <c r="G17" s="155"/>
      <c r="H17" s="155"/>
      <c r="I17" s="156"/>
      <c r="J17" s="154"/>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6"/>
      <c r="BI17" s="154"/>
      <c r="BJ17" s="155"/>
      <c r="BK17" s="155"/>
      <c r="BL17" s="155"/>
      <c r="BM17" s="155"/>
      <c r="BN17" s="155"/>
      <c r="BO17" s="155"/>
      <c r="BP17" s="155"/>
      <c r="BQ17" s="155"/>
      <c r="BR17" s="155"/>
      <c r="BS17" s="156"/>
      <c r="BT17" s="55" t="s">
        <v>114</v>
      </c>
      <c r="BU17" s="5" t="s">
        <v>1</v>
      </c>
      <c r="BV17" s="146"/>
    </row>
    <row r="18" spans="1:77" s="6" customFormat="1" ht="18" customHeight="1">
      <c r="A18" s="164" t="s">
        <v>3</v>
      </c>
      <c r="B18" s="165"/>
      <c r="C18" s="165"/>
      <c r="D18" s="165"/>
      <c r="E18" s="165"/>
      <c r="F18" s="165"/>
      <c r="G18" s="165"/>
      <c r="H18" s="165"/>
      <c r="I18" s="166"/>
      <c r="J18" s="5"/>
      <c r="K18" s="167" t="s">
        <v>36</v>
      </c>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7"/>
      <c r="BI18" s="135" t="s">
        <v>37</v>
      </c>
      <c r="BJ18" s="136"/>
      <c r="BK18" s="136"/>
      <c r="BL18" s="136"/>
      <c r="BM18" s="136"/>
      <c r="BN18" s="136"/>
      <c r="BO18" s="136"/>
      <c r="BP18" s="136"/>
      <c r="BQ18" s="136"/>
      <c r="BR18" s="136"/>
      <c r="BS18" s="137"/>
      <c r="BT18" s="8" t="s">
        <v>37</v>
      </c>
      <c r="BU18" s="5" t="s">
        <v>37</v>
      </c>
      <c r="BV18" s="9" t="s">
        <v>37</v>
      </c>
      <c r="BW18" s="6" t="s">
        <v>115</v>
      </c>
      <c r="BX18" s="16">
        <v>5458980.76</v>
      </c>
      <c r="BY18" s="16">
        <v>5136184.43474</v>
      </c>
    </row>
    <row r="19" spans="1:77" s="6" customFormat="1" ht="89.25" customHeight="1">
      <c r="A19" s="164" t="s">
        <v>5</v>
      </c>
      <c r="B19" s="165"/>
      <c r="C19" s="165"/>
      <c r="D19" s="165"/>
      <c r="E19" s="165"/>
      <c r="F19" s="165"/>
      <c r="G19" s="165"/>
      <c r="H19" s="165"/>
      <c r="I19" s="166"/>
      <c r="J19" s="5"/>
      <c r="K19" s="167" t="s">
        <v>94</v>
      </c>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7"/>
      <c r="BI19" s="135" t="s">
        <v>4</v>
      </c>
      <c r="BJ19" s="136"/>
      <c r="BK19" s="136"/>
      <c r="BL19" s="136"/>
      <c r="BM19" s="136"/>
      <c r="BN19" s="136"/>
      <c r="BO19" s="136"/>
      <c r="BP19" s="136"/>
      <c r="BQ19" s="136"/>
      <c r="BR19" s="136"/>
      <c r="BS19" s="137"/>
      <c r="BT19" s="23">
        <v>3909506.05</v>
      </c>
      <c r="BU19" s="24">
        <v>3706061.4127400005</v>
      </c>
      <c r="BV19" s="37" t="s">
        <v>429</v>
      </c>
      <c r="BW19" s="6" t="s">
        <v>116</v>
      </c>
      <c r="BX19" s="15">
        <f>BT20+BT32+BT48+BT46</f>
        <v>5458980.802552923</v>
      </c>
      <c r="BY19" s="15">
        <f>BU20+BU32+BU48</f>
        <v>5267918.50382</v>
      </c>
    </row>
    <row r="20" spans="1:78" s="6" customFormat="1" ht="30" customHeight="1">
      <c r="A20" s="160" t="s">
        <v>6</v>
      </c>
      <c r="B20" s="161"/>
      <c r="C20" s="161"/>
      <c r="D20" s="161"/>
      <c r="E20" s="161"/>
      <c r="F20" s="161"/>
      <c r="G20" s="161"/>
      <c r="H20" s="161"/>
      <c r="I20" s="162"/>
      <c r="J20" s="12"/>
      <c r="K20" s="163" t="s">
        <v>95</v>
      </c>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3"/>
      <c r="BI20" s="147" t="s">
        <v>4</v>
      </c>
      <c r="BJ20" s="148"/>
      <c r="BK20" s="148"/>
      <c r="BL20" s="148"/>
      <c r="BM20" s="148"/>
      <c r="BN20" s="148"/>
      <c r="BO20" s="148"/>
      <c r="BP20" s="148"/>
      <c r="BQ20" s="148"/>
      <c r="BR20" s="148"/>
      <c r="BS20" s="149"/>
      <c r="BT20" s="34">
        <v>1474436.9</v>
      </c>
      <c r="BU20" s="22">
        <v>1350681.03247</v>
      </c>
      <c r="BV20" s="35"/>
      <c r="BW20" s="6" t="s">
        <v>117</v>
      </c>
      <c r="BX20" s="15">
        <f>BX18-BX19</f>
        <v>-0.04255292285233736</v>
      </c>
      <c r="BY20" s="15">
        <f>BY18-BY19</f>
        <v>-131734.0690799998</v>
      </c>
      <c r="BZ20" s="15">
        <f>BY20-BY25</f>
        <v>-131734.0690799998</v>
      </c>
    </row>
    <row r="21" spans="1:74" s="6" customFormat="1" ht="42.75" customHeight="1">
      <c r="A21" s="164" t="s">
        <v>7</v>
      </c>
      <c r="B21" s="165"/>
      <c r="C21" s="165"/>
      <c r="D21" s="165"/>
      <c r="E21" s="165"/>
      <c r="F21" s="165"/>
      <c r="G21" s="165"/>
      <c r="H21" s="165"/>
      <c r="I21" s="166"/>
      <c r="J21" s="5"/>
      <c r="K21" s="167" t="s">
        <v>8</v>
      </c>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7"/>
      <c r="BI21" s="135" t="s">
        <v>4</v>
      </c>
      <c r="BJ21" s="136"/>
      <c r="BK21" s="136"/>
      <c r="BL21" s="136"/>
      <c r="BM21" s="136"/>
      <c r="BN21" s="136"/>
      <c r="BO21" s="136"/>
      <c r="BP21" s="136"/>
      <c r="BQ21" s="136"/>
      <c r="BR21" s="136"/>
      <c r="BS21" s="137"/>
      <c r="BT21" s="23">
        <v>236029.88</v>
      </c>
      <c r="BU21" s="21">
        <v>201593.612</v>
      </c>
      <c r="BV21" s="35" t="s">
        <v>470</v>
      </c>
    </row>
    <row r="22" spans="1:77" s="6" customFormat="1" ht="37.5" customHeight="1">
      <c r="A22" s="164" t="s">
        <v>10</v>
      </c>
      <c r="B22" s="165"/>
      <c r="C22" s="165"/>
      <c r="D22" s="165"/>
      <c r="E22" s="165"/>
      <c r="F22" s="165"/>
      <c r="G22" s="165"/>
      <c r="H22" s="165"/>
      <c r="I22" s="166"/>
      <c r="J22" s="5"/>
      <c r="K22" s="167" t="s">
        <v>113</v>
      </c>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7"/>
      <c r="BI22" s="135" t="s">
        <v>4</v>
      </c>
      <c r="BJ22" s="136"/>
      <c r="BK22" s="136"/>
      <c r="BL22" s="136"/>
      <c r="BM22" s="136"/>
      <c r="BN22" s="136"/>
      <c r="BO22" s="136"/>
      <c r="BP22" s="136"/>
      <c r="BQ22" s="136"/>
      <c r="BR22" s="136"/>
      <c r="BS22" s="137"/>
      <c r="BT22" s="23">
        <v>200869.06</v>
      </c>
      <c r="BU22" s="24">
        <v>174525.759</v>
      </c>
      <c r="BV22" s="35"/>
      <c r="BW22" s="15" t="e">
        <f>BU20-BU29+BU33+BU35+BU36+BU38+BU41+'расш. п. 1.2.12'!#REF!+BU48</f>
        <v>#REF!</v>
      </c>
      <c r="BX22" s="16">
        <f>4139842.901</f>
        <v>4139842.901</v>
      </c>
      <c r="BY22" s="16" t="e">
        <f>BW22-BX22</f>
        <v>#REF!</v>
      </c>
    </row>
    <row r="23" spans="1:77" s="6" customFormat="1" ht="45" customHeight="1">
      <c r="A23" s="164" t="s">
        <v>12</v>
      </c>
      <c r="B23" s="165"/>
      <c r="C23" s="165"/>
      <c r="D23" s="165"/>
      <c r="E23" s="165"/>
      <c r="F23" s="165"/>
      <c r="G23" s="165"/>
      <c r="H23" s="165"/>
      <c r="I23" s="166"/>
      <c r="J23" s="5"/>
      <c r="K23" s="167" t="s">
        <v>96</v>
      </c>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7"/>
      <c r="BI23" s="135" t="s">
        <v>4</v>
      </c>
      <c r="BJ23" s="136"/>
      <c r="BK23" s="136"/>
      <c r="BL23" s="136"/>
      <c r="BM23" s="136"/>
      <c r="BN23" s="136"/>
      <c r="BO23" s="136"/>
      <c r="BP23" s="136"/>
      <c r="BQ23" s="136"/>
      <c r="BR23" s="136"/>
      <c r="BS23" s="137"/>
      <c r="BT23" s="23">
        <v>102754.63919111453</v>
      </c>
      <c r="BU23" s="24">
        <v>74256.671</v>
      </c>
      <c r="BV23" s="35" t="s">
        <v>480</v>
      </c>
      <c r="BY23" s="15"/>
    </row>
    <row r="24" spans="1:77" s="6" customFormat="1" ht="62.25" customHeight="1">
      <c r="A24" s="164" t="s">
        <v>38</v>
      </c>
      <c r="B24" s="165"/>
      <c r="C24" s="165"/>
      <c r="D24" s="165"/>
      <c r="E24" s="165"/>
      <c r="F24" s="165"/>
      <c r="G24" s="165"/>
      <c r="H24" s="165"/>
      <c r="I24" s="166"/>
      <c r="J24" s="5"/>
      <c r="K24" s="167" t="s">
        <v>39</v>
      </c>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7"/>
      <c r="BI24" s="135" t="s">
        <v>4</v>
      </c>
      <c r="BJ24" s="136"/>
      <c r="BK24" s="136"/>
      <c r="BL24" s="136"/>
      <c r="BM24" s="136"/>
      <c r="BN24" s="136"/>
      <c r="BO24" s="136"/>
      <c r="BP24" s="136"/>
      <c r="BQ24" s="136"/>
      <c r="BR24" s="136"/>
      <c r="BS24" s="137"/>
      <c r="BT24" s="23">
        <v>35160.82</v>
      </c>
      <c r="BU24" s="24">
        <v>27067.852999999996</v>
      </c>
      <c r="BV24" s="141" t="s">
        <v>433</v>
      </c>
      <c r="BY24" s="15"/>
    </row>
    <row r="25" spans="1:74" s="6" customFormat="1" ht="24.75" customHeight="1">
      <c r="A25" s="164" t="s">
        <v>40</v>
      </c>
      <c r="B25" s="165"/>
      <c r="C25" s="165"/>
      <c r="D25" s="165"/>
      <c r="E25" s="165"/>
      <c r="F25" s="165"/>
      <c r="G25" s="165"/>
      <c r="H25" s="165"/>
      <c r="I25" s="166"/>
      <c r="J25" s="5"/>
      <c r="K25" s="167" t="s">
        <v>11</v>
      </c>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7"/>
      <c r="BI25" s="135" t="s">
        <v>4</v>
      </c>
      <c r="BJ25" s="136"/>
      <c r="BK25" s="136"/>
      <c r="BL25" s="136"/>
      <c r="BM25" s="136"/>
      <c r="BN25" s="136"/>
      <c r="BO25" s="136"/>
      <c r="BP25" s="136"/>
      <c r="BQ25" s="136"/>
      <c r="BR25" s="136"/>
      <c r="BS25" s="137"/>
      <c r="BT25" s="23">
        <v>32724.974786184033</v>
      </c>
      <c r="BU25" s="24">
        <v>21257.209</v>
      </c>
      <c r="BV25" s="142"/>
    </row>
    <row r="26" spans="1:74" s="6" customFormat="1" ht="33" customHeight="1">
      <c r="A26" s="164" t="s">
        <v>9</v>
      </c>
      <c r="B26" s="165"/>
      <c r="C26" s="165"/>
      <c r="D26" s="165"/>
      <c r="E26" s="165"/>
      <c r="F26" s="165"/>
      <c r="G26" s="165"/>
      <c r="H26" s="165"/>
      <c r="I26" s="166"/>
      <c r="J26" s="5"/>
      <c r="K26" s="167" t="s">
        <v>20</v>
      </c>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7"/>
      <c r="BI26" s="135" t="s">
        <v>4</v>
      </c>
      <c r="BJ26" s="136"/>
      <c r="BK26" s="136"/>
      <c r="BL26" s="136"/>
      <c r="BM26" s="136"/>
      <c r="BN26" s="136"/>
      <c r="BO26" s="136"/>
      <c r="BP26" s="136"/>
      <c r="BQ26" s="136"/>
      <c r="BR26" s="136"/>
      <c r="BS26" s="137"/>
      <c r="BT26" s="23">
        <v>1097967.42</v>
      </c>
      <c r="BU26" s="24">
        <v>872644.203</v>
      </c>
      <c r="BV26" s="37" t="s">
        <v>461</v>
      </c>
    </row>
    <row r="27" spans="1:76" s="6" customFormat="1" ht="37.5" customHeight="1">
      <c r="A27" s="164" t="s">
        <v>41</v>
      </c>
      <c r="B27" s="165"/>
      <c r="C27" s="165"/>
      <c r="D27" s="165"/>
      <c r="E27" s="165"/>
      <c r="F27" s="165"/>
      <c r="G27" s="165"/>
      <c r="H27" s="165"/>
      <c r="I27" s="166"/>
      <c r="J27" s="5"/>
      <c r="K27" s="167" t="s">
        <v>11</v>
      </c>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7"/>
      <c r="BI27" s="135" t="s">
        <v>4</v>
      </c>
      <c r="BJ27" s="136"/>
      <c r="BK27" s="136"/>
      <c r="BL27" s="136"/>
      <c r="BM27" s="136"/>
      <c r="BN27" s="136"/>
      <c r="BO27" s="136"/>
      <c r="BP27" s="136"/>
      <c r="BQ27" s="136"/>
      <c r="BR27" s="136"/>
      <c r="BS27" s="137"/>
      <c r="BT27" s="23">
        <v>119239.261812</v>
      </c>
      <c r="BU27" s="24">
        <v>106214.596</v>
      </c>
      <c r="BV27" s="35"/>
      <c r="BX27" s="11"/>
    </row>
    <row r="28" spans="1:76" s="6" customFormat="1" ht="29.25" customHeight="1">
      <c r="A28" s="164" t="s">
        <v>13</v>
      </c>
      <c r="B28" s="165"/>
      <c r="C28" s="165"/>
      <c r="D28" s="165"/>
      <c r="E28" s="165"/>
      <c r="F28" s="165"/>
      <c r="G28" s="165"/>
      <c r="H28" s="165"/>
      <c r="I28" s="166"/>
      <c r="J28" s="5"/>
      <c r="K28" s="167" t="s">
        <v>97</v>
      </c>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7"/>
      <c r="BI28" s="135" t="s">
        <v>4</v>
      </c>
      <c r="BJ28" s="136"/>
      <c r="BK28" s="136"/>
      <c r="BL28" s="136"/>
      <c r="BM28" s="136"/>
      <c r="BN28" s="136"/>
      <c r="BO28" s="136"/>
      <c r="BP28" s="136"/>
      <c r="BQ28" s="136"/>
      <c r="BR28" s="136"/>
      <c r="BS28" s="137"/>
      <c r="BT28" s="23">
        <v>140439.6</v>
      </c>
      <c r="BU28" s="24">
        <v>276443.21747000003</v>
      </c>
      <c r="BV28" s="35"/>
      <c r="BX28" s="14"/>
    </row>
    <row r="29" spans="1:76" s="6" customFormat="1" ht="103.5" customHeight="1">
      <c r="A29" s="164" t="s">
        <v>42</v>
      </c>
      <c r="B29" s="165"/>
      <c r="C29" s="165"/>
      <c r="D29" s="165"/>
      <c r="E29" s="165"/>
      <c r="F29" s="165"/>
      <c r="G29" s="165"/>
      <c r="H29" s="165"/>
      <c r="I29" s="166"/>
      <c r="J29" s="5"/>
      <c r="K29" s="167" t="s">
        <v>98</v>
      </c>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7"/>
      <c r="BI29" s="135" t="s">
        <v>4</v>
      </c>
      <c r="BJ29" s="136"/>
      <c r="BK29" s="136"/>
      <c r="BL29" s="136"/>
      <c r="BM29" s="136"/>
      <c r="BN29" s="136"/>
      <c r="BO29" s="136"/>
      <c r="BP29" s="136"/>
      <c r="BQ29" s="136"/>
      <c r="BR29" s="136"/>
      <c r="BS29" s="137"/>
      <c r="BT29" s="23">
        <v>1079.31</v>
      </c>
      <c r="BU29" s="24">
        <v>26665.11223</v>
      </c>
      <c r="BV29" s="37" t="s">
        <v>471</v>
      </c>
      <c r="BX29" s="10"/>
    </row>
    <row r="30" spans="1:76" s="6" customFormat="1" ht="36.75" customHeight="1">
      <c r="A30" s="164" t="s">
        <v>44</v>
      </c>
      <c r="B30" s="165"/>
      <c r="C30" s="165"/>
      <c r="D30" s="165"/>
      <c r="E30" s="165"/>
      <c r="F30" s="165"/>
      <c r="G30" s="165"/>
      <c r="H30" s="165"/>
      <c r="I30" s="166"/>
      <c r="J30" s="5"/>
      <c r="K30" s="167" t="s">
        <v>43</v>
      </c>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7"/>
      <c r="BI30" s="135" t="s">
        <v>4</v>
      </c>
      <c r="BJ30" s="136"/>
      <c r="BK30" s="136"/>
      <c r="BL30" s="136"/>
      <c r="BM30" s="136"/>
      <c r="BN30" s="136"/>
      <c r="BO30" s="136"/>
      <c r="BP30" s="136"/>
      <c r="BQ30" s="136"/>
      <c r="BR30" s="136"/>
      <c r="BS30" s="137"/>
      <c r="BT30" s="23">
        <v>528.06</v>
      </c>
      <c r="BU30" s="24">
        <v>624.808</v>
      </c>
      <c r="BV30" s="37" t="s">
        <v>460</v>
      </c>
      <c r="BX30" s="11"/>
    </row>
    <row r="31" spans="1:76" s="6" customFormat="1" ht="34.5" customHeight="1">
      <c r="A31" s="164" t="s">
        <v>99</v>
      </c>
      <c r="B31" s="165"/>
      <c r="C31" s="165"/>
      <c r="D31" s="165"/>
      <c r="E31" s="165"/>
      <c r="F31" s="165"/>
      <c r="G31" s="165"/>
      <c r="H31" s="165"/>
      <c r="I31" s="166"/>
      <c r="J31" s="5"/>
      <c r="K31" s="167" t="s">
        <v>45</v>
      </c>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7"/>
      <c r="BI31" s="135" t="s">
        <v>4</v>
      </c>
      <c r="BJ31" s="136"/>
      <c r="BK31" s="136"/>
      <c r="BL31" s="136"/>
      <c r="BM31" s="136"/>
      <c r="BN31" s="136"/>
      <c r="BO31" s="136"/>
      <c r="BP31" s="136"/>
      <c r="BQ31" s="136"/>
      <c r="BR31" s="136"/>
      <c r="BS31" s="137"/>
      <c r="BT31" s="23">
        <v>138832.23</v>
      </c>
      <c r="BU31" s="21">
        <v>249153.29724000004</v>
      </c>
      <c r="BV31" s="35"/>
      <c r="BX31" s="11"/>
    </row>
    <row r="32" spans="1:76" s="6" customFormat="1" ht="34.5" customHeight="1">
      <c r="A32" s="160" t="s">
        <v>46</v>
      </c>
      <c r="B32" s="161"/>
      <c r="C32" s="161"/>
      <c r="D32" s="161"/>
      <c r="E32" s="161"/>
      <c r="F32" s="161"/>
      <c r="G32" s="161"/>
      <c r="H32" s="161"/>
      <c r="I32" s="162"/>
      <c r="J32" s="12"/>
      <c r="K32" s="163" t="s">
        <v>47</v>
      </c>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3"/>
      <c r="BI32" s="147" t="s">
        <v>4</v>
      </c>
      <c r="BJ32" s="148"/>
      <c r="BK32" s="148"/>
      <c r="BL32" s="148"/>
      <c r="BM32" s="148"/>
      <c r="BN32" s="148"/>
      <c r="BO32" s="148"/>
      <c r="BP32" s="148"/>
      <c r="BQ32" s="148"/>
      <c r="BR32" s="148"/>
      <c r="BS32" s="149"/>
      <c r="BT32" s="34">
        <v>1675749.875</v>
      </c>
      <c r="BU32" s="34">
        <v>2487114.44935</v>
      </c>
      <c r="BV32" s="36"/>
      <c r="BX32" s="11"/>
    </row>
    <row r="33" spans="1:77" s="6" customFormat="1" ht="21" customHeight="1">
      <c r="A33" s="164" t="s">
        <v>48</v>
      </c>
      <c r="B33" s="165"/>
      <c r="C33" s="165"/>
      <c r="D33" s="165"/>
      <c r="E33" s="165"/>
      <c r="F33" s="165"/>
      <c r="G33" s="165"/>
      <c r="H33" s="165"/>
      <c r="I33" s="166"/>
      <c r="J33" s="5"/>
      <c r="K33" s="167" t="s">
        <v>426</v>
      </c>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7"/>
      <c r="BI33" s="135" t="s">
        <v>4</v>
      </c>
      <c r="BJ33" s="136"/>
      <c r="BK33" s="136"/>
      <c r="BL33" s="136"/>
      <c r="BM33" s="136"/>
      <c r="BN33" s="136"/>
      <c r="BO33" s="136"/>
      <c r="BP33" s="136"/>
      <c r="BQ33" s="136"/>
      <c r="BR33" s="136"/>
      <c r="BS33" s="137"/>
      <c r="BT33" s="23">
        <v>294923.47</v>
      </c>
      <c r="BU33" s="24">
        <v>293287.61</v>
      </c>
      <c r="BV33" s="35"/>
      <c r="BX33" s="11"/>
      <c r="BY33" s="15">
        <f>BT32+BY32</f>
        <v>1675749.875</v>
      </c>
    </row>
    <row r="34" spans="1:77" s="6" customFormat="1" ht="50.25" customHeight="1">
      <c r="A34" s="164" t="s">
        <v>49</v>
      </c>
      <c r="B34" s="165"/>
      <c r="C34" s="165"/>
      <c r="D34" s="165"/>
      <c r="E34" s="165"/>
      <c r="F34" s="165"/>
      <c r="G34" s="165"/>
      <c r="H34" s="165"/>
      <c r="I34" s="166"/>
      <c r="J34" s="5"/>
      <c r="K34" s="167" t="s">
        <v>50</v>
      </c>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7"/>
      <c r="BI34" s="135" t="s">
        <v>4</v>
      </c>
      <c r="BJ34" s="136"/>
      <c r="BK34" s="136"/>
      <c r="BL34" s="136"/>
      <c r="BM34" s="136"/>
      <c r="BN34" s="136"/>
      <c r="BO34" s="136"/>
      <c r="BP34" s="136"/>
      <c r="BQ34" s="136"/>
      <c r="BR34" s="136"/>
      <c r="BS34" s="137"/>
      <c r="BT34" s="23" t="s">
        <v>37</v>
      </c>
      <c r="BU34" s="24" t="s">
        <v>37</v>
      </c>
      <c r="BV34" s="24" t="s">
        <v>37</v>
      </c>
      <c r="BX34" s="11"/>
      <c r="BY34" s="16" t="e">
        <f>1786176.21+BY22</f>
        <v>#REF!</v>
      </c>
    </row>
    <row r="35" spans="1:77" s="6" customFormat="1" ht="18" customHeight="1">
      <c r="A35" s="164" t="s">
        <v>51</v>
      </c>
      <c r="B35" s="165"/>
      <c r="C35" s="165"/>
      <c r="D35" s="165"/>
      <c r="E35" s="165"/>
      <c r="F35" s="165"/>
      <c r="G35" s="165"/>
      <c r="H35" s="165"/>
      <c r="I35" s="166"/>
      <c r="J35" s="5"/>
      <c r="K35" s="167" t="s">
        <v>52</v>
      </c>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7"/>
      <c r="BI35" s="135" t="s">
        <v>4</v>
      </c>
      <c r="BJ35" s="136"/>
      <c r="BK35" s="136"/>
      <c r="BL35" s="136"/>
      <c r="BM35" s="136"/>
      <c r="BN35" s="136"/>
      <c r="BO35" s="136"/>
      <c r="BP35" s="136"/>
      <c r="BQ35" s="136"/>
      <c r="BR35" s="136"/>
      <c r="BS35" s="137"/>
      <c r="BT35" s="23">
        <v>5275</v>
      </c>
      <c r="BU35" s="24">
        <v>4913.458</v>
      </c>
      <c r="BV35" s="35"/>
      <c r="BX35" s="11" t="s">
        <v>342</v>
      </c>
      <c r="BY35" s="15" t="e">
        <f>BU32-BY34</f>
        <v>#REF!</v>
      </c>
    </row>
    <row r="36" spans="1:76" s="6" customFormat="1" ht="18" customHeight="1">
      <c r="A36" s="164" t="s">
        <v>53</v>
      </c>
      <c r="B36" s="165"/>
      <c r="C36" s="165"/>
      <c r="D36" s="165"/>
      <c r="E36" s="165"/>
      <c r="F36" s="165"/>
      <c r="G36" s="165"/>
      <c r="H36" s="165"/>
      <c r="I36" s="166"/>
      <c r="J36" s="5"/>
      <c r="K36" s="167" t="s">
        <v>21</v>
      </c>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7"/>
      <c r="BI36" s="135" t="s">
        <v>4</v>
      </c>
      <c r="BJ36" s="136"/>
      <c r="BK36" s="136"/>
      <c r="BL36" s="136"/>
      <c r="BM36" s="136"/>
      <c r="BN36" s="136"/>
      <c r="BO36" s="136"/>
      <c r="BP36" s="136"/>
      <c r="BQ36" s="136"/>
      <c r="BR36" s="136"/>
      <c r="BS36" s="137"/>
      <c r="BT36" s="23">
        <v>333782.1</v>
      </c>
      <c r="BU36" s="24">
        <v>265287.081</v>
      </c>
      <c r="BV36" s="35" t="s">
        <v>412</v>
      </c>
      <c r="BX36" s="11"/>
    </row>
    <row r="37" spans="1:76" s="6" customFormat="1" ht="45" customHeight="1">
      <c r="A37" s="164" t="s">
        <v>54</v>
      </c>
      <c r="B37" s="165"/>
      <c r="C37" s="165"/>
      <c r="D37" s="165"/>
      <c r="E37" s="165"/>
      <c r="F37" s="165"/>
      <c r="G37" s="165"/>
      <c r="H37" s="165"/>
      <c r="I37" s="166"/>
      <c r="J37" s="5"/>
      <c r="K37" s="167" t="s">
        <v>100</v>
      </c>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7"/>
      <c r="BI37" s="135" t="s">
        <v>4</v>
      </c>
      <c r="BJ37" s="136"/>
      <c r="BK37" s="136"/>
      <c r="BL37" s="136"/>
      <c r="BM37" s="136"/>
      <c r="BN37" s="136"/>
      <c r="BO37" s="136"/>
      <c r="BP37" s="136"/>
      <c r="BQ37" s="136"/>
      <c r="BR37" s="136"/>
      <c r="BS37" s="137"/>
      <c r="BT37" s="23" t="s">
        <v>37</v>
      </c>
      <c r="BU37" s="24" t="s">
        <v>37</v>
      </c>
      <c r="BV37" s="24" t="s">
        <v>37</v>
      </c>
      <c r="BX37" s="10"/>
    </row>
    <row r="38" spans="1:76" s="6" customFormat="1" ht="15" customHeight="1">
      <c r="A38" s="164" t="s">
        <v>55</v>
      </c>
      <c r="B38" s="165"/>
      <c r="C38" s="165"/>
      <c r="D38" s="165"/>
      <c r="E38" s="165"/>
      <c r="F38" s="165"/>
      <c r="G38" s="165"/>
      <c r="H38" s="165"/>
      <c r="I38" s="166"/>
      <c r="J38" s="5"/>
      <c r="K38" s="167" t="s">
        <v>101</v>
      </c>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7"/>
      <c r="BI38" s="135" t="s">
        <v>4</v>
      </c>
      <c r="BJ38" s="136"/>
      <c r="BK38" s="136"/>
      <c r="BL38" s="136"/>
      <c r="BM38" s="136"/>
      <c r="BN38" s="136"/>
      <c r="BO38" s="136"/>
      <c r="BP38" s="136"/>
      <c r="BQ38" s="136"/>
      <c r="BR38" s="136"/>
      <c r="BS38" s="137"/>
      <c r="BT38" s="23">
        <v>448403.97</v>
      </c>
      <c r="BU38" s="24">
        <v>450827.212</v>
      </c>
      <c r="BV38" s="35"/>
      <c r="BX38" s="11"/>
    </row>
    <row r="39" spans="1:76" s="6" customFormat="1" ht="15" customHeight="1">
      <c r="A39" s="164" t="s">
        <v>56</v>
      </c>
      <c r="B39" s="165"/>
      <c r="C39" s="165"/>
      <c r="D39" s="165"/>
      <c r="E39" s="165"/>
      <c r="F39" s="165"/>
      <c r="G39" s="165"/>
      <c r="H39" s="165"/>
      <c r="I39" s="166"/>
      <c r="J39" s="5"/>
      <c r="K39" s="167" t="s">
        <v>102</v>
      </c>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7"/>
      <c r="BI39" s="135" t="s">
        <v>4</v>
      </c>
      <c r="BJ39" s="136"/>
      <c r="BK39" s="136"/>
      <c r="BL39" s="136"/>
      <c r="BM39" s="136"/>
      <c r="BN39" s="136"/>
      <c r="BO39" s="136"/>
      <c r="BP39" s="136"/>
      <c r="BQ39" s="136"/>
      <c r="BR39" s="136"/>
      <c r="BS39" s="137"/>
      <c r="BT39" s="23" t="s">
        <v>37</v>
      </c>
      <c r="BU39" s="24" t="s">
        <v>37</v>
      </c>
      <c r="BV39" s="35"/>
      <c r="BX39" s="11"/>
    </row>
    <row r="40" spans="1:76" s="6" customFormat="1" ht="63" customHeight="1">
      <c r="A40" s="164" t="s">
        <v>60</v>
      </c>
      <c r="B40" s="165"/>
      <c r="C40" s="165"/>
      <c r="D40" s="165"/>
      <c r="E40" s="165"/>
      <c r="F40" s="165"/>
      <c r="G40" s="165"/>
      <c r="H40" s="165"/>
      <c r="I40" s="166"/>
      <c r="J40" s="5"/>
      <c r="K40" s="167" t="s">
        <v>22</v>
      </c>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7"/>
      <c r="BI40" s="135" t="s">
        <v>4</v>
      </c>
      <c r="BJ40" s="136"/>
      <c r="BK40" s="136"/>
      <c r="BL40" s="136"/>
      <c r="BM40" s="136"/>
      <c r="BN40" s="136"/>
      <c r="BO40" s="136"/>
      <c r="BP40" s="136"/>
      <c r="BQ40" s="136"/>
      <c r="BR40" s="136"/>
      <c r="BS40" s="137"/>
      <c r="BT40" s="23">
        <v>0</v>
      </c>
      <c r="BU40" s="24">
        <v>20926</v>
      </c>
      <c r="BV40" s="35" t="s">
        <v>486</v>
      </c>
      <c r="BX40" s="14"/>
    </row>
    <row r="41" spans="1:76" s="6" customFormat="1" ht="18" customHeight="1">
      <c r="A41" s="164" t="s">
        <v>103</v>
      </c>
      <c r="B41" s="165"/>
      <c r="C41" s="165"/>
      <c r="D41" s="165"/>
      <c r="E41" s="165"/>
      <c r="F41" s="165"/>
      <c r="G41" s="165"/>
      <c r="H41" s="165"/>
      <c r="I41" s="166"/>
      <c r="J41" s="5"/>
      <c r="K41" s="167" t="s">
        <v>23</v>
      </c>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7"/>
      <c r="BI41" s="135" t="s">
        <v>4</v>
      </c>
      <c r="BJ41" s="136"/>
      <c r="BK41" s="136"/>
      <c r="BL41" s="136"/>
      <c r="BM41" s="136"/>
      <c r="BN41" s="136"/>
      <c r="BO41" s="136"/>
      <c r="BP41" s="136"/>
      <c r="BQ41" s="136"/>
      <c r="BR41" s="136"/>
      <c r="BS41" s="137"/>
      <c r="BT41" s="23">
        <v>72795.81</v>
      </c>
      <c r="BU41" s="24">
        <v>79021.89</v>
      </c>
      <c r="BV41" s="35"/>
      <c r="BX41" s="11"/>
    </row>
    <row r="42" spans="1:76" s="6" customFormat="1" ht="141.75" customHeight="1">
      <c r="A42" s="164" t="s">
        <v>104</v>
      </c>
      <c r="B42" s="165"/>
      <c r="C42" s="165"/>
      <c r="D42" s="165"/>
      <c r="E42" s="165"/>
      <c r="F42" s="165"/>
      <c r="G42" s="165"/>
      <c r="H42" s="165"/>
      <c r="I42" s="166"/>
      <c r="J42" s="5"/>
      <c r="K42" s="167" t="s">
        <v>57</v>
      </c>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7"/>
      <c r="BI42" s="135" t="s">
        <v>4</v>
      </c>
      <c r="BJ42" s="136"/>
      <c r="BK42" s="136"/>
      <c r="BL42" s="136"/>
      <c r="BM42" s="136"/>
      <c r="BN42" s="136"/>
      <c r="BO42" s="136"/>
      <c r="BP42" s="136"/>
      <c r="BQ42" s="136"/>
      <c r="BR42" s="136"/>
      <c r="BS42" s="137"/>
      <c r="BT42" s="23">
        <v>31962.2</v>
      </c>
      <c r="BU42" s="24">
        <v>112951.87</v>
      </c>
      <c r="BV42" s="37" t="s">
        <v>456</v>
      </c>
      <c r="BX42" s="11"/>
    </row>
    <row r="43" spans="1:76" s="6" customFormat="1" ht="30" customHeight="1">
      <c r="A43" s="164" t="s">
        <v>105</v>
      </c>
      <c r="B43" s="165"/>
      <c r="C43" s="165"/>
      <c r="D43" s="165"/>
      <c r="E43" s="165"/>
      <c r="F43" s="165"/>
      <c r="G43" s="165"/>
      <c r="H43" s="165"/>
      <c r="I43" s="166"/>
      <c r="J43" s="5"/>
      <c r="K43" s="167" t="s">
        <v>58</v>
      </c>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7"/>
      <c r="BI43" s="135" t="s">
        <v>59</v>
      </c>
      <c r="BJ43" s="136"/>
      <c r="BK43" s="136"/>
      <c r="BL43" s="136"/>
      <c r="BM43" s="136"/>
      <c r="BN43" s="136"/>
      <c r="BO43" s="136"/>
      <c r="BP43" s="136"/>
      <c r="BQ43" s="136"/>
      <c r="BR43" s="136"/>
      <c r="BS43" s="137"/>
      <c r="BT43" s="23">
        <v>4119</v>
      </c>
      <c r="BU43" s="24">
        <v>4163</v>
      </c>
      <c r="BV43" s="35"/>
      <c r="BW43" s="32"/>
      <c r="BX43" s="11"/>
    </row>
    <row r="44" spans="1:76" s="6" customFormat="1" ht="117" customHeight="1">
      <c r="A44" s="164" t="s">
        <v>106</v>
      </c>
      <c r="B44" s="165"/>
      <c r="C44" s="165"/>
      <c r="D44" s="165"/>
      <c r="E44" s="165"/>
      <c r="F44" s="165"/>
      <c r="G44" s="165"/>
      <c r="H44" s="165"/>
      <c r="I44" s="166"/>
      <c r="J44" s="5"/>
      <c r="K44" s="167" t="s">
        <v>61</v>
      </c>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7"/>
      <c r="BI44" s="135" t="s">
        <v>4</v>
      </c>
      <c r="BJ44" s="136"/>
      <c r="BK44" s="136"/>
      <c r="BL44" s="136"/>
      <c r="BM44" s="136"/>
      <c r="BN44" s="136"/>
      <c r="BO44" s="136"/>
      <c r="BP44" s="136"/>
      <c r="BQ44" s="136"/>
      <c r="BR44" s="136"/>
      <c r="BS44" s="137"/>
      <c r="BT44" s="23" t="s">
        <v>37</v>
      </c>
      <c r="BU44" s="24" t="s">
        <v>37</v>
      </c>
      <c r="BV44" s="24" t="s">
        <v>37</v>
      </c>
      <c r="BW44" s="32"/>
      <c r="BX44" s="11"/>
    </row>
    <row r="45" spans="1:76" s="6" customFormat="1" ht="40.5" customHeight="1">
      <c r="A45" s="164" t="s">
        <v>107</v>
      </c>
      <c r="B45" s="165"/>
      <c r="C45" s="165"/>
      <c r="D45" s="165"/>
      <c r="E45" s="165"/>
      <c r="F45" s="165"/>
      <c r="G45" s="165"/>
      <c r="H45" s="165"/>
      <c r="I45" s="166"/>
      <c r="J45" s="5"/>
      <c r="K45" s="167" t="s">
        <v>108</v>
      </c>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7"/>
      <c r="BI45" s="135" t="s">
        <v>4</v>
      </c>
      <c r="BJ45" s="136"/>
      <c r="BK45" s="136"/>
      <c r="BL45" s="136"/>
      <c r="BM45" s="136"/>
      <c r="BN45" s="136"/>
      <c r="BO45" s="136"/>
      <c r="BP45" s="136"/>
      <c r="BQ45" s="136"/>
      <c r="BR45" s="136"/>
      <c r="BS45" s="137"/>
      <c r="BT45" s="23">
        <v>488607.32499999995</v>
      </c>
      <c r="BU45" s="23">
        <v>1259899.32835</v>
      </c>
      <c r="BV45" s="35" t="s">
        <v>375</v>
      </c>
      <c r="BW45" s="32">
        <f>BU19-BU20-BU32-BU46</f>
        <v>-0.13048999934107997</v>
      </c>
      <c r="BX45" s="11">
        <v>361521</v>
      </c>
    </row>
    <row r="46" spans="1:76" s="6" customFormat="1" ht="51.75" customHeight="1">
      <c r="A46" s="160" t="s">
        <v>14</v>
      </c>
      <c r="B46" s="161"/>
      <c r="C46" s="161"/>
      <c r="D46" s="161"/>
      <c r="E46" s="161"/>
      <c r="F46" s="161"/>
      <c r="G46" s="161"/>
      <c r="H46" s="161"/>
      <c r="I46" s="162"/>
      <c r="J46" s="12"/>
      <c r="K46" s="163" t="s">
        <v>24</v>
      </c>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3"/>
      <c r="BI46" s="147" t="s">
        <v>4</v>
      </c>
      <c r="BJ46" s="148"/>
      <c r="BK46" s="148"/>
      <c r="BL46" s="148"/>
      <c r="BM46" s="148"/>
      <c r="BN46" s="148"/>
      <c r="BO46" s="148"/>
      <c r="BP46" s="148"/>
      <c r="BQ46" s="148"/>
      <c r="BR46" s="148"/>
      <c r="BS46" s="149"/>
      <c r="BT46" s="34">
        <v>759319.3175529233</v>
      </c>
      <c r="BU46" s="40">
        <v>-131733.93859</v>
      </c>
      <c r="BV46" s="35" t="s">
        <v>431</v>
      </c>
      <c r="BW46" s="32">
        <f>BU19-BU20-BU32-BU46</f>
        <v>-0.13048999934107997</v>
      </c>
      <c r="BX46" s="11">
        <v>79913.4895529232</v>
      </c>
    </row>
    <row r="47" spans="1:76" s="6" customFormat="1" ht="40.5" customHeight="1">
      <c r="A47" s="164" t="s">
        <v>15</v>
      </c>
      <c r="B47" s="165"/>
      <c r="C47" s="165"/>
      <c r="D47" s="165"/>
      <c r="E47" s="165"/>
      <c r="F47" s="165"/>
      <c r="G47" s="165"/>
      <c r="H47" s="165"/>
      <c r="I47" s="166"/>
      <c r="J47" s="5"/>
      <c r="K47" s="167" t="s">
        <v>62</v>
      </c>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7"/>
      <c r="BI47" s="135" t="s">
        <v>4</v>
      </c>
      <c r="BJ47" s="136"/>
      <c r="BK47" s="136"/>
      <c r="BL47" s="136"/>
      <c r="BM47" s="136"/>
      <c r="BN47" s="136"/>
      <c r="BO47" s="136"/>
      <c r="BP47" s="136"/>
      <c r="BQ47" s="136"/>
      <c r="BR47" s="136"/>
      <c r="BS47" s="137"/>
      <c r="BT47" s="23">
        <v>254718.87578929856</v>
      </c>
      <c r="BU47" s="23">
        <v>201728.47600000002</v>
      </c>
      <c r="BV47" s="35" t="s">
        <v>432</v>
      </c>
      <c r="BX47" s="11">
        <v>-6874.1316736857525</v>
      </c>
    </row>
    <row r="48" spans="1:76" s="6" customFormat="1" ht="55.5" customHeight="1">
      <c r="A48" s="164" t="s">
        <v>16</v>
      </c>
      <c r="B48" s="165"/>
      <c r="C48" s="165"/>
      <c r="D48" s="165"/>
      <c r="E48" s="165"/>
      <c r="F48" s="165"/>
      <c r="G48" s="165"/>
      <c r="H48" s="165"/>
      <c r="I48" s="166"/>
      <c r="J48" s="5"/>
      <c r="K48" s="167" t="s">
        <v>63</v>
      </c>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7"/>
      <c r="BI48" s="135" t="s">
        <v>4</v>
      </c>
      <c r="BJ48" s="136"/>
      <c r="BK48" s="136"/>
      <c r="BL48" s="136"/>
      <c r="BM48" s="136"/>
      <c r="BN48" s="136"/>
      <c r="BO48" s="136"/>
      <c r="BP48" s="136"/>
      <c r="BQ48" s="136"/>
      <c r="BR48" s="136"/>
      <c r="BS48" s="137"/>
      <c r="BT48" s="23">
        <v>1549474.71</v>
      </c>
      <c r="BU48" s="24">
        <v>1430123.022</v>
      </c>
      <c r="BV48" s="35"/>
      <c r="BX48" s="11">
        <v>42626.31841</v>
      </c>
    </row>
    <row r="49" spans="1:76" s="6" customFormat="1" ht="29.25" customHeight="1">
      <c r="A49" s="164" t="s">
        <v>6</v>
      </c>
      <c r="B49" s="165"/>
      <c r="C49" s="165"/>
      <c r="D49" s="165"/>
      <c r="E49" s="165"/>
      <c r="F49" s="165"/>
      <c r="G49" s="165"/>
      <c r="H49" s="165"/>
      <c r="I49" s="166"/>
      <c r="J49" s="5"/>
      <c r="K49" s="167" t="s">
        <v>109</v>
      </c>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7"/>
      <c r="BI49" s="135" t="s">
        <v>64</v>
      </c>
      <c r="BJ49" s="136"/>
      <c r="BK49" s="136"/>
      <c r="BL49" s="136"/>
      <c r="BM49" s="136"/>
      <c r="BN49" s="136"/>
      <c r="BO49" s="136"/>
      <c r="BP49" s="136"/>
      <c r="BQ49" s="136"/>
      <c r="BR49" s="136"/>
      <c r="BS49" s="137"/>
      <c r="BT49" s="23">
        <v>637209.441508786</v>
      </c>
      <c r="BU49" s="24">
        <v>607680</v>
      </c>
      <c r="BV49" s="56"/>
      <c r="BX49" s="11">
        <v>267098.6802986897</v>
      </c>
    </row>
    <row r="50" spans="1:76" s="6" customFormat="1" ht="71.25" customHeight="1">
      <c r="A50" s="164" t="s">
        <v>46</v>
      </c>
      <c r="B50" s="165"/>
      <c r="C50" s="165"/>
      <c r="D50" s="165"/>
      <c r="E50" s="165"/>
      <c r="F50" s="165"/>
      <c r="G50" s="165"/>
      <c r="H50" s="165"/>
      <c r="I50" s="166"/>
      <c r="J50" s="5"/>
      <c r="K50" s="167" t="s">
        <v>110</v>
      </c>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7"/>
      <c r="BI50" s="135" t="s">
        <v>4</v>
      </c>
      <c r="BJ50" s="136"/>
      <c r="BK50" s="136"/>
      <c r="BL50" s="136"/>
      <c r="BM50" s="136"/>
      <c r="BN50" s="136"/>
      <c r="BO50" s="136"/>
      <c r="BP50" s="136"/>
      <c r="BQ50" s="136"/>
      <c r="BR50" s="136"/>
      <c r="BS50" s="137"/>
      <c r="BT50" s="19">
        <v>2431.6568604682784</v>
      </c>
      <c r="BU50" s="31">
        <v>2353.414662322275</v>
      </c>
      <c r="BV50" s="35"/>
      <c r="BW50" s="6">
        <f>BU48/BU50</f>
        <v>607.6800000000001</v>
      </c>
      <c r="BX50" s="11"/>
    </row>
    <row r="51" spans="1:76" s="6" customFormat="1" ht="57" customHeight="1">
      <c r="A51" s="164" t="s">
        <v>25</v>
      </c>
      <c r="B51" s="165"/>
      <c r="C51" s="165"/>
      <c r="D51" s="165"/>
      <c r="E51" s="165"/>
      <c r="F51" s="165"/>
      <c r="G51" s="165"/>
      <c r="H51" s="165"/>
      <c r="I51" s="166"/>
      <c r="J51" s="5"/>
      <c r="K51" s="167" t="s">
        <v>66</v>
      </c>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7"/>
      <c r="BI51" s="135" t="s">
        <v>37</v>
      </c>
      <c r="BJ51" s="136"/>
      <c r="BK51" s="136"/>
      <c r="BL51" s="136"/>
      <c r="BM51" s="136"/>
      <c r="BN51" s="136"/>
      <c r="BO51" s="136"/>
      <c r="BP51" s="136"/>
      <c r="BQ51" s="136"/>
      <c r="BR51" s="136"/>
      <c r="BS51" s="137"/>
      <c r="BT51" s="31" t="s">
        <v>37</v>
      </c>
      <c r="BU51" s="11" t="s">
        <v>37</v>
      </c>
      <c r="BV51" s="11" t="s">
        <v>37</v>
      </c>
      <c r="BX51" s="11"/>
    </row>
    <row r="52" spans="1:76" s="6" customFormat="1" ht="30" customHeight="1">
      <c r="A52" s="164" t="s">
        <v>5</v>
      </c>
      <c r="B52" s="165"/>
      <c r="C52" s="165"/>
      <c r="D52" s="165"/>
      <c r="E52" s="165"/>
      <c r="F52" s="165"/>
      <c r="G52" s="165"/>
      <c r="H52" s="165"/>
      <c r="I52" s="166"/>
      <c r="J52" s="5"/>
      <c r="K52" s="167" t="s">
        <v>67</v>
      </c>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7"/>
      <c r="BI52" s="135" t="s">
        <v>68</v>
      </c>
      <c r="BJ52" s="136"/>
      <c r="BK52" s="136"/>
      <c r="BL52" s="136"/>
      <c r="BM52" s="136"/>
      <c r="BN52" s="136"/>
      <c r="BO52" s="136"/>
      <c r="BP52" s="136"/>
      <c r="BQ52" s="136"/>
      <c r="BR52" s="136"/>
      <c r="BS52" s="137"/>
      <c r="BT52" s="19" t="s">
        <v>366</v>
      </c>
      <c r="BU52" s="31">
        <v>291296</v>
      </c>
      <c r="BV52" s="35"/>
      <c r="BX52" s="11"/>
    </row>
    <row r="53" spans="1:76" s="6" customFormat="1" ht="28.5" customHeight="1">
      <c r="A53" s="174" t="s">
        <v>69</v>
      </c>
      <c r="B53" s="175"/>
      <c r="C53" s="175"/>
      <c r="D53" s="175"/>
      <c r="E53" s="175"/>
      <c r="F53" s="175"/>
      <c r="G53" s="175"/>
      <c r="H53" s="175"/>
      <c r="I53" s="176"/>
      <c r="J53" s="30"/>
      <c r="K53" s="177" t="s">
        <v>70</v>
      </c>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8"/>
      <c r="BI53" s="171" t="s">
        <v>71</v>
      </c>
      <c r="BJ53" s="172"/>
      <c r="BK53" s="172"/>
      <c r="BL53" s="172"/>
      <c r="BM53" s="172"/>
      <c r="BN53" s="172"/>
      <c r="BO53" s="172"/>
      <c r="BP53" s="172"/>
      <c r="BQ53" s="172"/>
      <c r="BR53" s="172"/>
      <c r="BS53" s="173"/>
      <c r="BT53" s="19" t="s">
        <v>366</v>
      </c>
      <c r="BU53" s="19">
        <v>3241.75</v>
      </c>
      <c r="BV53" s="37"/>
      <c r="BW53" s="6" t="s">
        <v>363</v>
      </c>
      <c r="BX53" s="11">
        <v>12260.78126</v>
      </c>
    </row>
    <row r="54" spans="1:76" s="6" customFormat="1" ht="18.75" customHeight="1">
      <c r="A54" s="168" t="s">
        <v>351</v>
      </c>
      <c r="B54" s="169"/>
      <c r="C54" s="169"/>
      <c r="D54" s="169"/>
      <c r="E54" s="169"/>
      <c r="F54" s="169"/>
      <c r="G54" s="169"/>
      <c r="H54" s="169"/>
      <c r="I54" s="170"/>
      <c r="J54" s="178" t="s">
        <v>418</v>
      </c>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80"/>
      <c r="BI54" s="171" t="s">
        <v>71</v>
      </c>
      <c r="BJ54" s="172"/>
      <c r="BK54" s="172"/>
      <c r="BL54" s="172"/>
      <c r="BM54" s="172"/>
      <c r="BN54" s="172"/>
      <c r="BO54" s="172"/>
      <c r="BP54" s="172"/>
      <c r="BQ54" s="172"/>
      <c r="BR54" s="172"/>
      <c r="BS54" s="173"/>
      <c r="BT54" s="19" t="s">
        <v>366</v>
      </c>
      <c r="BU54" s="31">
        <v>1819.2</v>
      </c>
      <c r="BV54" s="37"/>
      <c r="BX54" s="11"/>
    </row>
    <row r="55" spans="1:76" s="6" customFormat="1" ht="15" customHeight="1">
      <c r="A55" s="168" t="s">
        <v>352</v>
      </c>
      <c r="B55" s="169"/>
      <c r="C55" s="169"/>
      <c r="D55" s="169"/>
      <c r="E55" s="169"/>
      <c r="F55" s="169"/>
      <c r="G55" s="169"/>
      <c r="H55" s="169"/>
      <c r="I55" s="170"/>
      <c r="J55" s="178" t="s">
        <v>419</v>
      </c>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80"/>
      <c r="BI55" s="171" t="s">
        <v>71</v>
      </c>
      <c r="BJ55" s="172"/>
      <c r="BK55" s="172"/>
      <c r="BL55" s="172"/>
      <c r="BM55" s="172"/>
      <c r="BN55" s="172"/>
      <c r="BO55" s="172"/>
      <c r="BP55" s="172"/>
      <c r="BQ55" s="172"/>
      <c r="BR55" s="172"/>
      <c r="BS55" s="173"/>
      <c r="BT55" s="19" t="s">
        <v>366</v>
      </c>
      <c r="BU55" s="31">
        <v>353.9</v>
      </c>
      <c r="BV55" s="37"/>
      <c r="BX55" s="11"/>
    </row>
    <row r="56" spans="1:76" s="6" customFormat="1" ht="15" customHeight="1">
      <c r="A56" s="168" t="s">
        <v>353</v>
      </c>
      <c r="B56" s="169"/>
      <c r="C56" s="169"/>
      <c r="D56" s="169"/>
      <c r="E56" s="169"/>
      <c r="F56" s="169"/>
      <c r="G56" s="169"/>
      <c r="H56" s="169"/>
      <c r="I56" s="170"/>
      <c r="J56" s="178" t="s">
        <v>420</v>
      </c>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80"/>
      <c r="BI56" s="171" t="s">
        <v>71</v>
      </c>
      <c r="BJ56" s="172"/>
      <c r="BK56" s="172"/>
      <c r="BL56" s="172"/>
      <c r="BM56" s="172"/>
      <c r="BN56" s="172"/>
      <c r="BO56" s="172"/>
      <c r="BP56" s="172"/>
      <c r="BQ56" s="172"/>
      <c r="BR56" s="172"/>
      <c r="BS56" s="173"/>
      <c r="BT56" s="19" t="s">
        <v>366</v>
      </c>
      <c r="BU56" s="31">
        <v>1068.65</v>
      </c>
      <c r="BV56" s="37"/>
      <c r="BX56" s="11"/>
    </row>
    <row r="57" spans="1:76" s="6" customFormat="1" ht="19.5" customHeight="1">
      <c r="A57" s="168" t="s">
        <v>354</v>
      </c>
      <c r="B57" s="169"/>
      <c r="C57" s="169"/>
      <c r="D57" s="169"/>
      <c r="E57" s="169"/>
      <c r="F57" s="169"/>
      <c r="G57" s="169"/>
      <c r="H57" s="169"/>
      <c r="I57" s="170"/>
      <c r="J57" s="178" t="s">
        <v>421</v>
      </c>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80"/>
      <c r="BI57" s="171" t="s">
        <v>71</v>
      </c>
      <c r="BJ57" s="172"/>
      <c r="BK57" s="172"/>
      <c r="BL57" s="172"/>
      <c r="BM57" s="172"/>
      <c r="BN57" s="172"/>
      <c r="BO57" s="172"/>
      <c r="BP57" s="172"/>
      <c r="BQ57" s="172"/>
      <c r="BR57" s="172"/>
      <c r="BS57" s="173"/>
      <c r="BT57" s="19" t="s">
        <v>366</v>
      </c>
      <c r="BU57" s="31">
        <v>0</v>
      </c>
      <c r="BV57" s="37"/>
      <c r="BX57" s="11">
        <v>2773.18</v>
      </c>
    </row>
    <row r="58" spans="1:76" s="6" customFormat="1" ht="30" customHeight="1">
      <c r="A58" s="174" t="s">
        <v>72</v>
      </c>
      <c r="B58" s="175"/>
      <c r="C58" s="175"/>
      <c r="D58" s="175"/>
      <c r="E58" s="175"/>
      <c r="F58" s="175"/>
      <c r="G58" s="175"/>
      <c r="H58" s="175"/>
      <c r="I58" s="176"/>
      <c r="J58" s="30"/>
      <c r="K58" s="177" t="s">
        <v>73</v>
      </c>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8"/>
      <c r="BI58" s="171" t="s">
        <v>74</v>
      </c>
      <c r="BJ58" s="172"/>
      <c r="BK58" s="172"/>
      <c r="BL58" s="172"/>
      <c r="BM58" s="172"/>
      <c r="BN58" s="172"/>
      <c r="BO58" s="172"/>
      <c r="BP58" s="172"/>
      <c r="BQ58" s="172"/>
      <c r="BR58" s="172"/>
      <c r="BS58" s="173"/>
      <c r="BT58" s="19">
        <v>33503.725999999995</v>
      </c>
      <c r="BU58" s="19">
        <v>33933.74834</v>
      </c>
      <c r="BV58" s="37"/>
      <c r="BW58" s="15"/>
      <c r="BX58" s="11"/>
    </row>
    <row r="59" spans="1:76" s="6" customFormat="1" ht="31.5" customHeight="1">
      <c r="A59" s="168" t="s">
        <v>347</v>
      </c>
      <c r="B59" s="169"/>
      <c r="C59" s="169"/>
      <c r="D59" s="169"/>
      <c r="E59" s="169"/>
      <c r="F59" s="169"/>
      <c r="G59" s="169"/>
      <c r="H59" s="169"/>
      <c r="I59" s="170"/>
      <c r="J59" s="178" t="s">
        <v>422</v>
      </c>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80"/>
      <c r="BI59" s="171" t="s">
        <v>74</v>
      </c>
      <c r="BJ59" s="172"/>
      <c r="BK59" s="172"/>
      <c r="BL59" s="172"/>
      <c r="BM59" s="172"/>
      <c r="BN59" s="172"/>
      <c r="BO59" s="172"/>
      <c r="BP59" s="172"/>
      <c r="BQ59" s="172"/>
      <c r="BR59" s="172"/>
      <c r="BS59" s="173"/>
      <c r="BT59" s="19">
        <v>3803.98</v>
      </c>
      <c r="BU59" s="31">
        <v>3822.5085799999997</v>
      </c>
      <c r="BV59" s="37"/>
      <c r="BX59" s="11"/>
    </row>
    <row r="60" spans="1:76" s="6" customFormat="1" ht="30.75" customHeight="1">
      <c r="A60" s="168" t="s">
        <v>348</v>
      </c>
      <c r="B60" s="169"/>
      <c r="C60" s="169"/>
      <c r="D60" s="169"/>
      <c r="E60" s="169"/>
      <c r="F60" s="169"/>
      <c r="G60" s="169"/>
      <c r="H60" s="169"/>
      <c r="I60" s="170"/>
      <c r="J60" s="178" t="s">
        <v>423</v>
      </c>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80"/>
      <c r="BI60" s="171" t="s">
        <v>74</v>
      </c>
      <c r="BJ60" s="172"/>
      <c r="BK60" s="172"/>
      <c r="BL60" s="172"/>
      <c r="BM60" s="172"/>
      <c r="BN60" s="172"/>
      <c r="BO60" s="172"/>
      <c r="BP60" s="172"/>
      <c r="BQ60" s="172"/>
      <c r="BR60" s="172"/>
      <c r="BS60" s="173"/>
      <c r="BT60" s="19">
        <v>753.25</v>
      </c>
      <c r="BU60" s="31">
        <v>752.8463</v>
      </c>
      <c r="BV60" s="37"/>
      <c r="BX60" s="11"/>
    </row>
    <row r="61" spans="1:76" s="6" customFormat="1" ht="33" customHeight="1">
      <c r="A61" s="168" t="s">
        <v>349</v>
      </c>
      <c r="B61" s="169"/>
      <c r="C61" s="169"/>
      <c r="D61" s="169"/>
      <c r="E61" s="169"/>
      <c r="F61" s="169"/>
      <c r="G61" s="169"/>
      <c r="H61" s="169"/>
      <c r="I61" s="170"/>
      <c r="J61" s="178" t="s">
        <v>424</v>
      </c>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80"/>
      <c r="BI61" s="171" t="s">
        <v>74</v>
      </c>
      <c r="BJ61" s="172"/>
      <c r="BK61" s="172"/>
      <c r="BL61" s="172"/>
      <c r="BM61" s="172"/>
      <c r="BN61" s="172"/>
      <c r="BO61" s="172"/>
      <c r="BP61" s="172"/>
      <c r="BQ61" s="172"/>
      <c r="BR61" s="172"/>
      <c r="BS61" s="173"/>
      <c r="BT61" s="19">
        <v>15334.325999999997</v>
      </c>
      <c r="BU61" s="31">
        <v>15479.706010000002</v>
      </c>
      <c r="BV61" s="37"/>
      <c r="BX61" s="11"/>
    </row>
    <row r="62" spans="1:76" s="6" customFormat="1" ht="31.5" customHeight="1">
      <c r="A62" s="168" t="s">
        <v>350</v>
      </c>
      <c r="B62" s="169"/>
      <c r="C62" s="169"/>
      <c r="D62" s="169"/>
      <c r="E62" s="169"/>
      <c r="F62" s="169"/>
      <c r="G62" s="169"/>
      <c r="H62" s="169"/>
      <c r="I62" s="170"/>
      <c r="J62" s="178" t="s">
        <v>425</v>
      </c>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80"/>
      <c r="BI62" s="171" t="s">
        <v>74</v>
      </c>
      <c r="BJ62" s="172"/>
      <c r="BK62" s="172"/>
      <c r="BL62" s="172"/>
      <c r="BM62" s="172"/>
      <c r="BN62" s="172"/>
      <c r="BO62" s="172"/>
      <c r="BP62" s="172"/>
      <c r="BQ62" s="172"/>
      <c r="BR62" s="172"/>
      <c r="BS62" s="173"/>
      <c r="BT62" s="19">
        <v>13612.17</v>
      </c>
      <c r="BU62" s="31">
        <v>13878.687449999998</v>
      </c>
      <c r="BV62" s="37"/>
      <c r="BX62" s="11"/>
    </row>
    <row r="63" spans="1:76" s="6" customFormat="1" ht="30.75" customHeight="1">
      <c r="A63" s="174" t="s">
        <v>75</v>
      </c>
      <c r="B63" s="175"/>
      <c r="C63" s="175"/>
      <c r="D63" s="175"/>
      <c r="E63" s="175"/>
      <c r="F63" s="175"/>
      <c r="G63" s="175"/>
      <c r="H63" s="175"/>
      <c r="I63" s="176"/>
      <c r="J63" s="30"/>
      <c r="K63" s="177" t="s">
        <v>76</v>
      </c>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8"/>
      <c r="BI63" s="171" t="s">
        <v>74</v>
      </c>
      <c r="BJ63" s="172"/>
      <c r="BK63" s="172"/>
      <c r="BL63" s="172"/>
      <c r="BM63" s="172"/>
      <c r="BN63" s="172"/>
      <c r="BO63" s="172"/>
      <c r="BP63" s="172"/>
      <c r="BQ63" s="172"/>
      <c r="BR63" s="172"/>
      <c r="BS63" s="173"/>
      <c r="BT63" s="19">
        <v>45737.020000000004</v>
      </c>
      <c r="BU63" s="19">
        <v>47738.615999999995</v>
      </c>
      <c r="BV63" s="37"/>
      <c r="BW63" s="15">
        <f>BT58+BT63</f>
        <v>79240.746</v>
      </c>
      <c r="BX63" s="11"/>
    </row>
    <row r="64" spans="1:76" s="6" customFormat="1" ht="19.5" customHeight="1">
      <c r="A64" s="168" t="s">
        <v>355</v>
      </c>
      <c r="B64" s="169"/>
      <c r="C64" s="169"/>
      <c r="D64" s="169"/>
      <c r="E64" s="169"/>
      <c r="F64" s="169"/>
      <c r="G64" s="169"/>
      <c r="H64" s="169"/>
      <c r="I64" s="170"/>
      <c r="J64" s="178" t="s">
        <v>414</v>
      </c>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80"/>
      <c r="BI64" s="171" t="s">
        <v>74</v>
      </c>
      <c r="BJ64" s="172"/>
      <c r="BK64" s="172"/>
      <c r="BL64" s="172"/>
      <c r="BM64" s="172"/>
      <c r="BN64" s="172"/>
      <c r="BO64" s="172"/>
      <c r="BP64" s="172"/>
      <c r="BQ64" s="172"/>
      <c r="BR64" s="172"/>
      <c r="BS64" s="173"/>
      <c r="BT64" s="19">
        <v>13469.7</v>
      </c>
      <c r="BU64" s="31">
        <v>13694.3</v>
      </c>
      <c r="BV64" s="37"/>
      <c r="BX64" s="11"/>
    </row>
    <row r="65" spans="1:76" s="6" customFormat="1" ht="18" customHeight="1">
      <c r="A65" s="168" t="s">
        <v>356</v>
      </c>
      <c r="B65" s="169"/>
      <c r="C65" s="169"/>
      <c r="D65" s="169"/>
      <c r="E65" s="169"/>
      <c r="F65" s="169"/>
      <c r="G65" s="169"/>
      <c r="H65" s="169"/>
      <c r="I65" s="170"/>
      <c r="J65" s="178" t="s">
        <v>415</v>
      </c>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80"/>
      <c r="BI65" s="171" t="s">
        <v>74</v>
      </c>
      <c r="BJ65" s="172"/>
      <c r="BK65" s="172"/>
      <c r="BL65" s="172"/>
      <c r="BM65" s="172"/>
      <c r="BN65" s="172"/>
      <c r="BO65" s="172"/>
      <c r="BP65" s="172"/>
      <c r="BQ65" s="172"/>
      <c r="BR65" s="172"/>
      <c r="BS65" s="173"/>
      <c r="BT65" s="19">
        <v>4741.755999999999</v>
      </c>
      <c r="BU65" s="31">
        <v>4486.556</v>
      </c>
      <c r="BV65" s="37"/>
      <c r="BX65" s="11"/>
    </row>
    <row r="66" spans="1:76" s="6" customFormat="1" ht="22.5" customHeight="1">
      <c r="A66" s="168" t="s">
        <v>357</v>
      </c>
      <c r="B66" s="169"/>
      <c r="C66" s="169"/>
      <c r="D66" s="169"/>
      <c r="E66" s="169"/>
      <c r="F66" s="169"/>
      <c r="G66" s="169"/>
      <c r="H66" s="169"/>
      <c r="I66" s="170"/>
      <c r="J66" s="178" t="s">
        <v>416</v>
      </c>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80"/>
      <c r="BI66" s="171" t="s">
        <v>74</v>
      </c>
      <c r="BJ66" s="172"/>
      <c r="BK66" s="172"/>
      <c r="BL66" s="172"/>
      <c r="BM66" s="172"/>
      <c r="BN66" s="172"/>
      <c r="BO66" s="172"/>
      <c r="BP66" s="172"/>
      <c r="BQ66" s="172"/>
      <c r="BR66" s="172"/>
      <c r="BS66" s="173"/>
      <c r="BT66" s="19">
        <v>27525.564000000002</v>
      </c>
      <c r="BU66" s="31">
        <v>29557.76</v>
      </c>
      <c r="BV66" s="37"/>
      <c r="BX66" s="11"/>
    </row>
    <row r="67" spans="1:76" s="6" customFormat="1" ht="17.25" customHeight="1">
      <c r="A67" s="168" t="s">
        <v>358</v>
      </c>
      <c r="B67" s="169"/>
      <c r="C67" s="169"/>
      <c r="D67" s="169"/>
      <c r="E67" s="169"/>
      <c r="F67" s="169"/>
      <c r="G67" s="169"/>
      <c r="H67" s="169"/>
      <c r="I67" s="170"/>
      <c r="J67" s="178" t="s">
        <v>417</v>
      </c>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80"/>
      <c r="BI67" s="171" t="s">
        <v>74</v>
      </c>
      <c r="BJ67" s="172"/>
      <c r="BK67" s="172"/>
      <c r="BL67" s="172"/>
      <c r="BM67" s="172"/>
      <c r="BN67" s="172"/>
      <c r="BO67" s="172"/>
      <c r="BP67" s="172"/>
      <c r="BQ67" s="172"/>
      <c r="BR67" s="172"/>
      <c r="BS67" s="173"/>
      <c r="BT67" s="19"/>
      <c r="BU67" s="31">
        <v>0</v>
      </c>
      <c r="BV67" s="37"/>
      <c r="BX67" s="11"/>
    </row>
    <row r="68" spans="1:76" s="6" customFormat="1" ht="22.5" customHeight="1">
      <c r="A68" s="174" t="s">
        <v>77</v>
      </c>
      <c r="B68" s="175"/>
      <c r="C68" s="175"/>
      <c r="D68" s="175"/>
      <c r="E68" s="175"/>
      <c r="F68" s="175"/>
      <c r="G68" s="175"/>
      <c r="H68" s="175"/>
      <c r="I68" s="176"/>
      <c r="J68" s="30"/>
      <c r="K68" s="177" t="s">
        <v>78</v>
      </c>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8"/>
      <c r="BI68" s="171" t="s">
        <v>79</v>
      </c>
      <c r="BJ68" s="172"/>
      <c r="BK68" s="172"/>
      <c r="BL68" s="172"/>
      <c r="BM68" s="172"/>
      <c r="BN68" s="172"/>
      <c r="BO68" s="172"/>
      <c r="BP68" s="172"/>
      <c r="BQ68" s="172"/>
      <c r="BR68" s="172"/>
      <c r="BS68" s="173"/>
      <c r="BT68" s="19">
        <v>20895.907099999997</v>
      </c>
      <c r="BU68" s="19">
        <v>21158.6453</v>
      </c>
      <c r="BV68" s="37"/>
      <c r="BX68" s="11"/>
    </row>
    <row r="69" spans="1:76" s="6" customFormat="1" ht="19.5" customHeight="1">
      <c r="A69" s="168" t="s">
        <v>359</v>
      </c>
      <c r="B69" s="169"/>
      <c r="C69" s="169"/>
      <c r="D69" s="169"/>
      <c r="E69" s="169"/>
      <c r="F69" s="169"/>
      <c r="G69" s="169"/>
      <c r="H69" s="169"/>
      <c r="I69" s="170"/>
      <c r="J69" s="138" t="s">
        <v>343</v>
      </c>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40"/>
      <c r="BI69" s="171" t="s">
        <v>79</v>
      </c>
      <c r="BJ69" s="172"/>
      <c r="BK69" s="172"/>
      <c r="BL69" s="172"/>
      <c r="BM69" s="172"/>
      <c r="BN69" s="172"/>
      <c r="BO69" s="172"/>
      <c r="BP69" s="172"/>
      <c r="BQ69" s="172"/>
      <c r="BR69" s="172"/>
      <c r="BS69" s="173"/>
      <c r="BT69" s="19">
        <v>2474.5580999999997</v>
      </c>
      <c r="BU69" s="31">
        <v>2480.5407</v>
      </c>
      <c r="BV69" s="37"/>
      <c r="BX69" s="11"/>
    </row>
    <row r="70" spans="1:76" s="6" customFormat="1" ht="19.5" customHeight="1">
      <c r="A70" s="168" t="s">
        <v>360</v>
      </c>
      <c r="B70" s="169"/>
      <c r="C70" s="169"/>
      <c r="D70" s="169"/>
      <c r="E70" s="169"/>
      <c r="F70" s="169"/>
      <c r="G70" s="169"/>
      <c r="H70" s="169"/>
      <c r="I70" s="170"/>
      <c r="J70" s="138" t="s">
        <v>344</v>
      </c>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40"/>
      <c r="BI70" s="171" t="s">
        <v>79</v>
      </c>
      <c r="BJ70" s="172"/>
      <c r="BK70" s="172"/>
      <c r="BL70" s="172"/>
      <c r="BM70" s="172"/>
      <c r="BN70" s="172"/>
      <c r="BO70" s="172"/>
      <c r="BP70" s="172"/>
      <c r="BQ70" s="172"/>
      <c r="BR70" s="172"/>
      <c r="BS70" s="173"/>
      <c r="BT70" s="19">
        <v>594.2000000000002</v>
      </c>
      <c r="BU70" s="31">
        <v>594.2000000000002</v>
      </c>
      <c r="BV70" s="37"/>
      <c r="BX70" s="11"/>
    </row>
    <row r="71" spans="1:76" s="6" customFormat="1" ht="19.5" customHeight="1">
      <c r="A71" s="168" t="s">
        <v>361</v>
      </c>
      <c r="B71" s="169"/>
      <c r="C71" s="169"/>
      <c r="D71" s="169"/>
      <c r="E71" s="169"/>
      <c r="F71" s="169"/>
      <c r="G71" s="169"/>
      <c r="H71" s="169"/>
      <c r="I71" s="170"/>
      <c r="J71" s="138" t="s">
        <v>345</v>
      </c>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40"/>
      <c r="BI71" s="171" t="s">
        <v>79</v>
      </c>
      <c r="BJ71" s="172"/>
      <c r="BK71" s="172"/>
      <c r="BL71" s="172"/>
      <c r="BM71" s="172"/>
      <c r="BN71" s="172"/>
      <c r="BO71" s="172"/>
      <c r="BP71" s="172"/>
      <c r="BQ71" s="172"/>
      <c r="BR71" s="172"/>
      <c r="BS71" s="173"/>
      <c r="BT71" s="19">
        <v>11166.66</v>
      </c>
      <c r="BU71" s="31">
        <v>11265.6878</v>
      </c>
      <c r="BV71" s="37"/>
      <c r="BX71" s="11"/>
    </row>
    <row r="72" spans="1:76" s="6" customFormat="1" ht="19.5" customHeight="1">
      <c r="A72" s="168" t="s">
        <v>362</v>
      </c>
      <c r="B72" s="169"/>
      <c r="C72" s="169"/>
      <c r="D72" s="169"/>
      <c r="E72" s="169"/>
      <c r="F72" s="169"/>
      <c r="G72" s="169"/>
      <c r="H72" s="169"/>
      <c r="I72" s="170"/>
      <c r="J72" s="138" t="s">
        <v>346</v>
      </c>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40"/>
      <c r="BI72" s="171" t="s">
        <v>79</v>
      </c>
      <c r="BJ72" s="172"/>
      <c r="BK72" s="172"/>
      <c r="BL72" s="172"/>
      <c r="BM72" s="172"/>
      <c r="BN72" s="172"/>
      <c r="BO72" s="172"/>
      <c r="BP72" s="172"/>
      <c r="BQ72" s="172"/>
      <c r="BR72" s="172"/>
      <c r="BS72" s="173"/>
      <c r="BT72" s="19">
        <v>6660.489</v>
      </c>
      <c r="BU72" s="31">
        <v>6818.2168</v>
      </c>
      <c r="BV72" s="37"/>
      <c r="BX72" s="11"/>
    </row>
    <row r="73" spans="1:76" s="6" customFormat="1" ht="17.25" customHeight="1">
      <c r="A73" s="164" t="s">
        <v>80</v>
      </c>
      <c r="B73" s="165"/>
      <c r="C73" s="165"/>
      <c r="D73" s="165"/>
      <c r="E73" s="165"/>
      <c r="F73" s="165"/>
      <c r="G73" s="165"/>
      <c r="H73" s="165"/>
      <c r="I73" s="166"/>
      <c r="J73" s="5"/>
      <c r="K73" s="167" t="s">
        <v>81</v>
      </c>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7"/>
      <c r="BI73" s="135" t="s">
        <v>65</v>
      </c>
      <c r="BJ73" s="136"/>
      <c r="BK73" s="136"/>
      <c r="BL73" s="136"/>
      <c r="BM73" s="136"/>
      <c r="BN73" s="136"/>
      <c r="BO73" s="136"/>
      <c r="BP73" s="136"/>
      <c r="BQ73" s="136"/>
      <c r="BR73" s="136"/>
      <c r="BS73" s="137"/>
      <c r="BT73" s="19">
        <v>6.423458879179264</v>
      </c>
      <c r="BU73" s="31">
        <v>6.424040767865229</v>
      </c>
      <c r="BV73" s="35"/>
      <c r="BX73" s="11"/>
    </row>
    <row r="74" spans="1:76" s="6" customFormat="1" ht="30" customHeight="1">
      <c r="A74" s="164" t="s">
        <v>82</v>
      </c>
      <c r="B74" s="165"/>
      <c r="C74" s="165"/>
      <c r="D74" s="165"/>
      <c r="E74" s="165"/>
      <c r="F74" s="165"/>
      <c r="G74" s="165"/>
      <c r="H74" s="165"/>
      <c r="I74" s="166"/>
      <c r="J74" s="5"/>
      <c r="K74" s="167" t="s">
        <v>83</v>
      </c>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7"/>
      <c r="BI74" s="135" t="s">
        <v>4</v>
      </c>
      <c r="BJ74" s="136"/>
      <c r="BK74" s="136"/>
      <c r="BL74" s="136"/>
      <c r="BM74" s="136"/>
      <c r="BN74" s="136"/>
      <c r="BO74" s="136"/>
      <c r="BP74" s="136"/>
      <c r="BQ74" s="136"/>
      <c r="BR74" s="136"/>
      <c r="BS74" s="137"/>
      <c r="BT74" s="19">
        <v>425245</v>
      </c>
      <c r="BU74" s="31">
        <v>393898.63501</v>
      </c>
      <c r="BV74" s="35"/>
      <c r="BX74" s="11"/>
    </row>
    <row r="75" spans="1:76" s="6" customFormat="1" ht="30" customHeight="1">
      <c r="A75" s="164" t="s">
        <v>84</v>
      </c>
      <c r="B75" s="165"/>
      <c r="C75" s="165"/>
      <c r="D75" s="165"/>
      <c r="E75" s="165"/>
      <c r="F75" s="165"/>
      <c r="G75" s="165"/>
      <c r="H75" s="165"/>
      <c r="I75" s="166"/>
      <c r="J75" s="5"/>
      <c r="K75" s="167" t="s">
        <v>85</v>
      </c>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7"/>
      <c r="BI75" s="135" t="s">
        <v>4</v>
      </c>
      <c r="BJ75" s="136"/>
      <c r="BK75" s="136"/>
      <c r="BL75" s="136"/>
      <c r="BM75" s="136"/>
      <c r="BN75" s="136"/>
      <c r="BO75" s="136"/>
      <c r="BP75" s="136"/>
      <c r="BQ75" s="136"/>
      <c r="BR75" s="136"/>
      <c r="BS75" s="137"/>
      <c r="BT75" s="19">
        <v>88988</v>
      </c>
      <c r="BU75" s="31">
        <v>34571.29725</v>
      </c>
      <c r="BV75" s="35"/>
      <c r="BX75" s="11"/>
    </row>
    <row r="76" spans="1:76" s="6" customFormat="1" ht="63.75" customHeight="1">
      <c r="A76" s="164" t="s">
        <v>86</v>
      </c>
      <c r="B76" s="165"/>
      <c r="C76" s="165"/>
      <c r="D76" s="165"/>
      <c r="E76" s="165"/>
      <c r="F76" s="165"/>
      <c r="G76" s="165"/>
      <c r="H76" s="165"/>
      <c r="I76" s="166"/>
      <c r="J76" s="5"/>
      <c r="K76" s="167" t="s">
        <v>87</v>
      </c>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7"/>
      <c r="BI76" s="135" t="s">
        <v>65</v>
      </c>
      <c r="BJ76" s="136"/>
      <c r="BK76" s="136"/>
      <c r="BL76" s="136"/>
      <c r="BM76" s="136"/>
      <c r="BN76" s="136"/>
      <c r="BO76" s="136"/>
      <c r="BP76" s="136"/>
      <c r="BQ76" s="136"/>
      <c r="BR76" s="136"/>
      <c r="BS76" s="137"/>
      <c r="BT76" s="33"/>
      <c r="BU76" s="5" t="s">
        <v>37</v>
      </c>
      <c r="BV76" s="38" t="s">
        <v>413</v>
      </c>
      <c r="BX76" s="11"/>
    </row>
    <row r="77" spans="1:76" s="6" customFormat="1" ht="63.75" customHeight="1" hidden="1">
      <c r="A77" s="127"/>
      <c r="B77" s="127"/>
      <c r="C77" s="127"/>
      <c r="D77" s="127"/>
      <c r="E77" s="127"/>
      <c r="F77" s="127"/>
      <c r="G77" s="127"/>
      <c r="H77" s="127"/>
      <c r="I77" s="127"/>
      <c r="J77" s="128"/>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30"/>
      <c r="BI77" s="128"/>
      <c r="BJ77" s="128"/>
      <c r="BK77" s="128"/>
      <c r="BL77" s="128"/>
      <c r="BM77" s="128"/>
      <c r="BN77" s="128"/>
      <c r="BO77" s="128"/>
      <c r="BP77" s="128"/>
      <c r="BQ77" s="128"/>
      <c r="BR77" s="128"/>
      <c r="BS77" s="128"/>
      <c r="BT77" s="131"/>
      <c r="BU77" s="128"/>
      <c r="BV77" s="132"/>
      <c r="BX77" s="11"/>
    </row>
    <row r="78" spans="11:76" ht="37.5" customHeight="1" hidden="1">
      <c r="K78" s="183" t="s">
        <v>487</v>
      </c>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33"/>
      <c r="BU78" s="133"/>
      <c r="BV78" s="134" t="s">
        <v>488</v>
      </c>
      <c r="BX78" s="11"/>
    </row>
    <row r="79" spans="7:76" s="1" customFormat="1" ht="13.5">
      <c r="G79" s="1" t="s">
        <v>17</v>
      </c>
      <c r="BX79" s="11"/>
    </row>
    <row r="80" spans="1:76" s="1" customFormat="1" ht="42" customHeight="1">
      <c r="A80" s="181" t="s">
        <v>88</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X80" s="11"/>
    </row>
    <row r="81" spans="1:76" s="1" customFormat="1" ht="16.5" customHeight="1">
      <c r="A81" s="181" t="s">
        <v>89</v>
      </c>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X81" s="11"/>
    </row>
    <row r="82" spans="1:76" s="1" customFormat="1" ht="14.25" customHeight="1">
      <c r="A82" s="181" t="s">
        <v>111</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X82" s="11"/>
    </row>
    <row r="83" spans="1:76" s="1" customFormat="1" ht="25.5" customHeight="1">
      <c r="A83" s="181" t="s">
        <v>90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X83" s="11"/>
    </row>
    <row r="84" spans="1:76" s="1" customFormat="1" ht="16.5" customHeight="1">
      <c r="A84" s="181" t="s">
        <v>91</v>
      </c>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X84" s="11"/>
    </row>
    <row r="85" ht="3" customHeight="1">
      <c r="BX85" s="5"/>
    </row>
    <row r="90" ht="24.75" customHeight="1"/>
    <row r="91" spans="11:71" ht="15" customHeight="1">
      <c r="K91" s="184" t="s">
        <v>484</v>
      </c>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row>
    <row r="92" spans="11:71" ht="15" customHeight="1">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row>
    <row r="93" spans="11:74" ht="15" customHeight="1">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V93" s="125" t="s">
        <v>485</v>
      </c>
    </row>
  </sheetData>
  <sheetProtection/>
  <mergeCells count="200">
    <mergeCell ref="K91:BS93"/>
    <mergeCell ref="A38:I38"/>
    <mergeCell ref="K38:BG38"/>
    <mergeCell ref="BI38:BS38"/>
    <mergeCell ref="A59:I59"/>
    <mergeCell ref="A60:I60"/>
    <mergeCell ref="BI59:BS59"/>
    <mergeCell ref="BI60:BS60"/>
    <mergeCell ref="K40:BG40"/>
    <mergeCell ref="BI50:BS50"/>
    <mergeCell ref="J54:BH54"/>
    <mergeCell ref="BI34:BS34"/>
    <mergeCell ref="K34:BG34"/>
    <mergeCell ref="A34:I34"/>
    <mergeCell ref="A45:I45"/>
    <mergeCell ref="K45:BG45"/>
    <mergeCell ref="BI45:BS45"/>
    <mergeCell ref="A39:I39"/>
    <mergeCell ref="K39:BG39"/>
    <mergeCell ref="BI39:BS39"/>
    <mergeCell ref="A40:I40"/>
    <mergeCell ref="BI56:BS56"/>
    <mergeCell ref="J59:BH59"/>
    <mergeCell ref="J60:BH60"/>
    <mergeCell ref="A36:I36"/>
    <mergeCell ref="K36:BG36"/>
    <mergeCell ref="A37:I37"/>
    <mergeCell ref="K37:BG37"/>
    <mergeCell ref="K50:BG50"/>
    <mergeCell ref="BI40:BS40"/>
    <mergeCell ref="A80:BV80"/>
    <mergeCell ref="A81:BV81"/>
    <mergeCell ref="A76:I76"/>
    <mergeCell ref="K76:BG76"/>
    <mergeCell ref="BI76:BS76"/>
    <mergeCell ref="K78:BS78"/>
    <mergeCell ref="BI73:BS73"/>
    <mergeCell ref="A84:BV84"/>
    <mergeCell ref="K28:BG28"/>
    <mergeCell ref="A29:I29"/>
    <mergeCell ref="K29:BG29"/>
    <mergeCell ref="BI29:BS29"/>
    <mergeCell ref="J62:BH62"/>
    <mergeCell ref="K74:BG74"/>
    <mergeCell ref="A82:BV82"/>
    <mergeCell ref="A83:BV83"/>
    <mergeCell ref="A75:I75"/>
    <mergeCell ref="K75:BG75"/>
    <mergeCell ref="BI75:BS75"/>
    <mergeCell ref="BI74:BS74"/>
    <mergeCell ref="A72:I72"/>
    <mergeCell ref="BI72:BS72"/>
    <mergeCell ref="A74:I74"/>
    <mergeCell ref="J72:BH72"/>
    <mergeCell ref="A73:I73"/>
    <mergeCell ref="K73:BG73"/>
    <mergeCell ref="BI68:BS68"/>
    <mergeCell ref="BI67:BS67"/>
    <mergeCell ref="J56:BH56"/>
    <mergeCell ref="J69:BH69"/>
    <mergeCell ref="A69:I69"/>
    <mergeCell ref="BI69:BS69"/>
    <mergeCell ref="BI63:BS63"/>
    <mergeCell ref="BI65:BS65"/>
    <mergeCell ref="J61:BH61"/>
    <mergeCell ref="A61:I61"/>
    <mergeCell ref="A67:I67"/>
    <mergeCell ref="A68:I68"/>
    <mergeCell ref="K68:BG68"/>
    <mergeCell ref="A52:I52"/>
    <mergeCell ref="K52:BG52"/>
    <mergeCell ref="A53:I53"/>
    <mergeCell ref="K53:BG53"/>
    <mergeCell ref="J57:BH57"/>
    <mergeCell ref="A54:I54"/>
    <mergeCell ref="J67:BH67"/>
    <mergeCell ref="BI62:BS62"/>
    <mergeCell ref="A63:I63"/>
    <mergeCell ref="K63:BG63"/>
    <mergeCell ref="J66:BH66"/>
    <mergeCell ref="A66:I66"/>
    <mergeCell ref="BI66:BS66"/>
    <mergeCell ref="A55:I55"/>
    <mergeCell ref="BI51:BS51"/>
    <mergeCell ref="BI54:BS54"/>
    <mergeCell ref="J64:BH64"/>
    <mergeCell ref="J65:BH65"/>
    <mergeCell ref="A57:I57"/>
    <mergeCell ref="BI61:BS61"/>
    <mergeCell ref="BI52:BS52"/>
    <mergeCell ref="K51:BG51"/>
    <mergeCell ref="A62:I62"/>
    <mergeCell ref="A49:I49"/>
    <mergeCell ref="K49:BG49"/>
    <mergeCell ref="BI49:BS49"/>
    <mergeCell ref="A50:I50"/>
    <mergeCell ref="BI64:BS64"/>
    <mergeCell ref="BI53:BS53"/>
    <mergeCell ref="A58:I58"/>
    <mergeCell ref="K58:BG58"/>
    <mergeCell ref="BI58:BS58"/>
    <mergeCell ref="BI57:BS57"/>
    <mergeCell ref="J71:BH71"/>
    <mergeCell ref="A70:I70"/>
    <mergeCell ref="A71:I71"/>
    <mergeCell ref="BI70:BS70"/>
    <mergeCell ref="BI71:BS71"/>
    <mergeCell ref="A51:I51"/>
    <mergeCell ref="A56:I56"/>
    <mergeCell ref="BI55:BS55"/>
    <mergeCell ref="A64:I64"/>
    <mergeCell ref="A65:I65"/>
    <mergeCell ref="A47:I47"/>
    <mergeCell ref="K47:BG47"/>
    <mergeCell ref="A48:I48"/>
    <mergeCell ref="K48:BG48"/>
    <mergeCell ref="BI48:BS48"/>
    <mergeCell ref="A46:I46"/>
    <mergeCell ref="K46:BG46"/>
    <mergeCell ref="BI46:BS46"/>
    <mergeCell ref="BI47:BS47"/>
    <mergeCell ref="A43:I43"/>
    <mergeCell ref="K43:BG43"/>
    <mergeCell ref="A44:I44"/>
    <mergeCell ref="K44:BG44"/>
    <mergeCell ref="BI44:BS44"/>
    <mergeCell ref="BI43:BS43"/>
    <mergeCell ref="A41:I41"/>
    <mergeCell ref="K41:BG41"/>
    <mergeCell ref="BI41:BS41"/>
    <mergeCell ref="A42:I42"/>
    <mergeCell ref="K42:BG42"/>
    <mergeCell ref="BI42:BS42"/>
    <mergeCell ref="A35:I35"/>
    <mergeCell ref="K35:BG35"/>
    <mergeCell ref="BI35:BS35"/>
    <mergeCell ref="A32:I32"/>
    <mergeCell ref="K32:BG32"/>
    <mergeCell ref="A33:I33"/>
    <mergeCell ref="K33:BG33"/>
    <mergeCell ref="BI33:BS33"/>
    <mergeCell ref="A30:I30"/>
    <mergeCell ref="K30:BG30"/>
    <mergeCell ref="BI30:BS30"/>
    <mergeCell ref="A31:I31"/>
    <mergeCell ref="K31:BG31"/>
    <mergeCell ref="BI31:BS31"/>
    <mergeCell ref="A28:I28"/>
    <mergeCell ref="BI28:BS28"/>
    <mergeCell ref="A27:I27"/>
    <mergeCell ref="K27:BG27"/>
    <mergeCell ref="BI27:BS27"/>
    <mergeCell ref="A26:I26"/>
    <mergeCell ref="K26:BG26"/>
    <mergeCell ref="BI26:BS26"/>
    <mergeCell ref="A25:I25"/>
    <mergeCell ref="K25:BG25"/>
    <mergeCell ref="BI25:BS25"/>
    <mergeCell ref="A24:I24"/>
    <mergeCell ref="K24:BG24"/>
    <mergeCell ref="BI24:BS24"/>
    <mergeCell ref="A23:I23"/>
    <mergeCell ref="K23:BG23"/>
    <mergeCell ref="BI23:BS23"/>
    <mergeCell ref="A21:I21"/>
    <mergeCell ref="K21:BG21"/>
    <mergeCell ref="A22:I22"/>
    <mergeCell ref="K22:BG22"/>
    <mergeCell ref="BI22:BS22"/>
    <mergeCell ref="BI21:BS21"/>
    <mergeCell ref="A20:I20"/>
    <mergeCell ref="K20:BG20"/>
    <mergeCell ref="BI20:BS20"/>
    <mergeCell ref="A16:I17"/>
    <mergeCell ref="A19:I19"/>
    <mergeCell ref="K19:BG19"/>
    <mergeCell ref="BI19:BS19"/>
    <mergeCell ref="A18:I18"/>
    <mergeCell ref="K18:BG18"/>
    <mergeCell ref="BI18:BS18"/>
    <mergeCell ref="A6:BV6"/>
    <mergeCell ref="A7:BV7"/>
    <mergeCell ref="A8:BV8"/>
    <mergeCell ref="A9:BV9"/>
    <mergeCell ref="J16:BH17"/>
    <mergeCell ref="BI16:BS17"/>
    <mergeCell ref="BT16:BU16"/>
    <mergeCell ref="AG11:BU11"/>
    <mergeCell ref="J12:BN12"/>
    <mergeCell ref="J13:BN13"/>
    <mergeCell ref="BI37:BS37"/>
    <mergeCell ref="BI36:BS36"/>
    <mergeCell ref="J70:BH70"/>
    <mergeCell ref="BV24:BV25"/>
    <mergeCell ref="AQ14:AX14"/>
    <mergeCell ref="AY14:AZ14"/>
    <mergeCell ref="BA14:BH14"/>
    <mergeCell ref="BV16:BV17"/>
    <mergeCell ref="BI32:BS32"/>
    <mergeCell ref="J55:BH55"/>
  </mergeCells>
  <printOptions/>
  <pageMargins left="0.7874015748031497" right="0.31496062992125984" top="0.5905511811023623" bottom="0.3937007874015748" header="0.1968503937007874" footer="0.1968503937007874"/>
  <pageSetup fitToHeight="0" fitToWidth="1" horizontalDpi="600" verticalDpi="600" orientation="portrait" paperSize="8" scale="83" r:id="rId2"/>
  <headerFooter alignWithMargins="0">
    <oddHeader>&amp;R&amp;"Times New Roman,обычный"&amp;7Подготовлено с использованием системы &amp;"Times New Roman,полужирный"КонсультантПлюс</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Q34"/>
  <sheetViews>
    <sheetView view="pageBreakPreview" zoomScale="80" zoomScaleNormal="70" zoomScaleSheetLayoutView="80" zoomScalePageLayoutView="0" workbookViewId="0" topLeftCell="A19">
      <selection activeCell="I11" sqref="I11"/>
    </sheetView>
  </sheetViews>
  <sheetFormatPr defaultColWidth="9.00390625" defaultRowHeight="12.75" outlineLevelRow="1"/>
  <cols>
    <col min="1" max="1" width="14.375" style="0" customWidth="1"/>
    <col min="2" max="2" width="90.25390625" style="0" customWidth="1"/>
    <col min="3" max="3" width="19.125" style="0" customWidth="1"/>
    <col min="4" max="5" width="17.75390625" style="0" customWidth="1"/>
    <col min="6" max="6" width="53.125" style="0" customWidth="1"/>
    <col min="95" max="95" width="9.125" style="0" customWidth="1"/>
  </cols>
  <sheetData>
    <row r="1" spans="4:6" ht="15">
      <c r="D1" s="188"/>
      <c r="E1" s="188"/>
      <c r="F1" s="189"/>
    </row>
    <row r="2" spans="1:6" ht="18.75">
      <c r="A2" s="190" t="s">
        <v>434</v>
      </c>
      <c r="B2" s="190"/>
      <c r="C2" s="190"/>
      <c r="D2" s="190"/>
      <c r="E2" s="190"/>
      <c r="F2" s="190"/>
    </row>
    <row r="3" spans="1:6" ht="21" thickBot="1">
      <c r="A3" s="27"/>
      <c r="B3" s="27"/>
      <c r="C3" s="27"/>
      <c r="D3" s="27"/>
      <c r="E3" s="27"/>
      <c r="F3" s="27"/>
    </row>
    <row r="4" spans="1:6" ht="18.75">
      <c r="A4" s="191" t="s">
        <v>26</v>
      </c>
      <c r="B4" s="193" t="s">
        <v>0</v>
      </c>
      <c r="C4" s="195" t="s">
        <v>376</v>
      </c>
      <c r="D4" s="197">
        <v>2018</v>
      </c>
      <c r="E4" s="198"/>
      <c r="F4" s="199" t="s">
        <v>438</v>
      </c>
    </row>
    <row r="5" spans="1:9" ht="19.5" thickBot="1">
      <c r="A5" s="192"/>
      <c r="B5" s="194"/>
      <c r="C5" s="196"/>
      <c r="D5" s="41" t="s">
        <v>114</v>
      </c>
      <c r="E5" s="42" t="s">
        <v>437</v>
      </c>
      <c r="F5" s="200"/>
      <c r="I5" s="96"/>
    </row>
    <row r="6" spans="1:9" ht="26.25" customHeight="1">
      <c r="A6" s="49" t="s">
        <v>373</v>
      </c>
      <c r="B6" s="58" t="s">
        <v>377</v>
      </c>
      <c r="C6" s="61" t="s">
        <v>371</v>
      </c>
      <c r="D6" s="100">
        <v>138832.36</v>
      </c>
      <c r="E6" s="66">
        <v>249153.28000000003</v>
      </c>
      <c r="F6" s="43"/>
      <c r="I6" s="96"/>
    </row>
    <row r="7" spans="1:6" s="25" customFormat="1" ht="23.25" customHeight="1">
      <c r="A7" s="59" t="s">
        <v>378</v>
      </c>
      <c r="B7" s="53" t="s">
        <v>379</v>
      </c>
      <c r="C7" s="62" t="s">
        <v>371</v>
      </c>
      <c r="D7" s="67">
        <v>59386.95999999999</v>
      </c>
      <c r="E7" s="68">
        <v>142722.73</v>
      </c>
      <c r="F7" s="60"/>
    </row>
    <row r="8" spans="1:6" s="25" customFormat="1" ht="25.5" customHeight="1">
      <c r="A8" s="50" t="s">
        <v>439</v>
      </c>
      <c r="B8" s="81" t="s">
        <v>380</v>
      </c>
      <c r="C8" s="63" t="s">
        <v>371</v>
      </c>
      <c r="D8" s="69">
        <v>5892.24</v>
      </c>
      <c r="E8" s="70">
        <v>6663.28</v>
      </c>
      <c r="F8" s="44"/>
    </row>
    <row r="9" spans="1:6" s="25" customFormat="1" ht="24.75" customHeight="1">
      <c r="A9" s="50" t="s">
        <v>440</v>
      </c>
      <c r="B9" s="81" t="s">
        <v>381</v>
      </c>
      <c r="C9" s="63" t="s">
        <v>371</v>
      </c>
      <c r="D9" s="69">
        <v>18637.72</v>
      </c>
      <c r="E9" s="97">
        <v>18628.15</v>
      </c>
      <c r="F9" s="45"/>
    </row>
    <row r="10" spans="1:6" s="25" customFormat="1" ht="183.75" customHeight="1">
      <c r="A10" s="50" t="s">
        <v>441</v>
      </c>
      <c r="B10" s="81" t="s">
        <v>382</v>
      </c>
      <c r="C10" s="63" t="s">
        <v>371</v>
      </c>
      <c r="D10" s="69">
        <v>41</v>
      </c>
      <c r="E10" s="70">
        <v>13.73</v>
      </c>
      <c r="F10" s="44" t="s">
        <v>475</v>
      </c>
    </row>
    <row r="11" spans="1:6" s="25" customFormat="1" ht="72" customHeight="1">
      <c r="A11" s="50" t="s">
        <v>442</v>
      </c>
      <c r="B11" s="81" t="s">
        <v>383</v>
      </c>
      <c r="C11" s="63" t="s">
        <v>371</v>
      </c>
      <c r="D11" s="69">
        <v>301.27</v>
      </c>
      <c r="E11" s="70">
        <v>2496.03</v>
      </c>
      <c r="F11" s="44" t="s">
        <v>428</v>
      </c>
    </row>
    <row r="12" spans="1:6" s="25" customFormat="1" ht="24.75" customHeight="1">
      <c r="A12" s="50" t="s">
        <v>443</v>
      </c>
      <c r="B12" s="82" t="s">
        <v>436</v>
      </c>
      <c r="C12" s="63" t="s">
        <v>371</v>
      </c>
      <c r="D12" s="69">
        <v>34514.729999999996</v>
      </c>
      <c r="E12" s="69">
        <v>114921.54000000002</v>
      </c>
      <c r="F12" s="44"/>
    </row>
    <row r="13" spans="1:7" ht="60" customHeight="1">
      <c r="A13" s="52" t="s">
        <v>444</v>
      </c>
      <c r="B13" s="83" t="s">
        <v>384</v>
      </c>
      <c r="C13" s="64" t="s">
        <v>4</v>
      </c>
      <c r="D13" s="71">
        <v>2795.9</v>
      </c>
      <c r="E13" s="72">
        <v>2051.1</v>
      </c>
      <c r="F13" s="44" t="s">
        <v>472</v>
      </c>
      <c r="G13" s="35" t="s">
        <v>430</v>
      </c>
    </row>
    <row r="14" spans="1:6" ht="39.75" customHeight="1">
      <c r="A14" s="52" t="s">
        <v>445</v>
      </c>
      <c r="B14" s="83" t="s">
        <v>450</v>
      </c>
      <c r="C14" s="65" t="s">
        <v>4</v>
      </c>
      <c r="D14" s="71">
        <v>29281.55</v>
      </c>
      <c r="E14" s="72">
        <v>109117.85</v>
      </c>
      <c r="F14" s="44" t="s">
        <v>473</v>
      </c>
    </row>
    <row r="15" spans="1:95" ht="41.25" customHeight="1" outlineLevel="1">
      <c r="A15" s="52" t="s">
        <v>469</v>
      </c>
      <c r="B15" s="84" t="s">
        <v>449</v>
      </c>
      <c r="C15" s="64" t="s">
        <v>4</v>
      </c>
      <c r="D15" s="71">
        <v>453</v>
      </c>
      <c r="E15" s="98">
        <v>396.6</v>
      </c>
      <c r="F15" s="95"/>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row>
    <row r="16" spans="1:6" ht="76.5" customHeight="1">
      <c r="A16" s="52" t="s">
        <v>446</v>
      </c>
      <c r="B16" s="83" t="s">
        <v>385</v>
      </c>
      <c r="C16" s="64" t="s">
        <v>4</v>
      </c>
      <c r="D16" s="71">
        <v>347.44</v>
      </c>
      <c r="E16" s="98">
        <v>1496.49</v>
      </c>
      <c r="F16" s="95" t="s">
        <v>474</v>
      </c>
    </row>
    <row r="17" spans="1:6" ht="29.25" customHeight="1">
      <c r="A17" s="52" t="s">
        <v>447</v>
      </c>
      <c r="B17" s="83" t="s">
        <v>386</v>
      </c>
      <c r="C17" s="64" t="s">
        <v>4</v>
      </c>
      <c r="D17" s="71">
        <v>960.24</v>
      </c>
      <c r="E17" s="98">
        <v>1095.54</v>
      </c>
      <c r="F17" s="95"/>
    </row>
    <row r="18" spans="1:10" ht="44.25" customHeight="1">
      <c r="A18" s="52" t="s">
        <v>448</v>
      </c>
      <c r="B18" s="83" t="s">
        <v>451</v>
      </c>
      <c r="C18" s="64" t="s">
        <v>4</v>
      </c>
      <c r="D18" s="71">
        <v>676.6</v>
      </c>
      <c r="E18" s="98">
        <v>763.9599999999999</v>
      </c>
      <c r="F18" s="44"/>
      <c r="H18" s="99"/>
      <c r="I18" s="96"/>
      <c r="J18" s="96"/>
    </row>
    <row r="19" spans="1:6" ht="28.5" customHeight="1">
      <c r="A19" s="59" t="s">
        <v>388</v>
      </c>
      <c r="B19" s="86" t="s">
        <v>389</v>
      </c>
      <c r="C19" s="87" t="s">
        <v>371</v>
      </c>
      <c r="D19" s="88">
        <v>11306</v>
      </c>
      <c r="E19" s="89">
        <v>19201.54</v>
      </c>
      <c r="F19" s="185" t="s">
        <v>457</v>
      </c>
    </row>
    <row r="20" spans="1:6" ht="24.75" customHeight="1">
      <c r="A20" s="59" t="s">
        <v>390</v>
      </c>
      <c r="B20" s="86" t="s">
        <v>391</v>
      </c>
      <c r="C20" s="62" t="s">
        <v>371</v>
      </c>
      <c r="D20" s="88">
        <v>4743.79</v>
      </c>
      <c r="E20" s="89">
        <v>10629.31</v>
      </c>
      <c r="F20" s="186"/>
    </row>
    <row r="21" spans="1:6" ht="42" customHeight="1">
      <c r="A21" s="90" t="s">
        <v>392</v>
      </c>
      <c r="B21" s="86" t="s">
        <v>393</v>
      </c>
      <c r="C21" s="91" t="s">
        <v>371</v>
      </c>
      <c r="D21" s="73">
        <v>3379.55</v>
      </c>
      <c r="E21" s="74">
        <v>6838.54</v>
      </c>
      <c r="F21" s="186"/>
    </row>
    <row r="22" spans="1:6" ht="30" customHeight="1">
      <c r="A22" s="90" t="s">
        <v>394</v>
      </c>
      <c r="B22" s="86" t="s">
        <v>395</v>
      </c>
      <c r="C22" s="91" t="s">
        <v>371</v>
      </c>
      <c r="D22" s="73">
        <v>9269.18</v>
      </c>
      <c r="E22" s="74">
        <v>14026.2</v>
      </c>
      <c r="F22" s="187"/>
    </row>
    <row r="23" spans="1:6" ht="23.25" customHeight="1">
      <c r="A23" s="90" t="s">
        <v>396</v>
      </c>
      <c r="B23" s="86" t="s">
        <v>369</v>
      </c>
      <c r="C23" s="91" t="s">
        <v>371</v>
      </c>
      <c r="D23" s="73">
        <v>25296.5</v>
      </c>
      <c r="E23" s="74">
        <v>28800</v>
      </c>
      <c r="F23" s="46"/>
    </row>
    <row r="24" spans="1:6" s="29" customFormat="1" ht="87" customHeight="1">
      <c r="A24" s="52" t="s">
        <v>397</v>
      </c>
      <c r="B24" s="83" t="s">
        <v>399</v>
      </c>
      <c r="C24" s="64" t="s">
        <v>4</v>
      </c>
      <c r="D24" s="75">
        <v>232.25</v>
      </c>
      <c r="E24" s="76">
        <v>693.91</v>
      </c>
      <c r="F24" s="44" t="s">
        <v>466</v>
      </c>
    </row>
    <row r="25" spans="1:6" s="29" customFormat="1" ht="27" customHeight="1">
      <c r="A25" s="52" t="s">
        <v>398</v>
      </c>
      <c r="B25" s="83" t="s">
        <v>402</v>
      </c>
      <c r="C25" s="64" t="s">
        <v>4</v>
      </c>
      <c r="D25" s="75">
        <v>1185.76</v>
      </c>
      <c r="E25" s="76">
        <v>1086.16</v>
      </c>
      <c r="F25" s="44"/>
    </row>
    <row r="26" spans="1:6" s="29" customFormat="1" ht="70.5" customHeight="1">
      <c r="A26" s="52" t="s">
        <v>400</v>
      </c>
      <c r="B26" s="83" t="s">
        <v>404</v>
      </c>
      <c r="C26" s="64" t="s">
        <v>4</v>
      </c>
      <c r="D26" s="75">
        <v>2785.44</v>
      </c>
      <c r="E26" s="76">
        <v>2904.39</v>
      </c>
      <c r="F26" s="44"/>
    </row>
    <row r="27" spans="1:6" s="29" customFormat="1" ht="134.25" customHeight="1">
      <c r="A27" s="52" t="s">
        <v>401</v>
      </c>
      <c r="B27" s="83" t="s">
        <v>406</v>
      </c>
      <c r="C27" s="64" t="s">
        <v>4</v>
      </c>
      <c r="D27" s="77">
        <v>1707</v>
      </c>
      <c r="E27" s="78">
        <v>1846.35</v>
      </c>
      <c r="F27" s="44"/>
    </row>
    <row r="28" spans="1:6" s="29" customFormat="1" ht="18.75">
      <c r="A28" s="52" t="s">
        <v>403</v>
      </c>
      <c r="B28" s="83" t="s">
        <v>408</v>
      </c>
      <c r="C28" s="64" t="s">
        <v>4</v>
      </c>
      <c r="D28" s="77">
        <v>3325</v>
      </c>
      <c r="E28" s="78">
        <v>3338.76</v>
      </c>
      <c r="F28" s="47"/>
    </row>
    <row r="29" spans="1:6" s="29" customFormat="1" ht="18.75">
      <c r="A29" s="52" t="s">
        <v>405</v>
      </c>
      <c r="B29" s="83" t="s">
        <v>387</v>
      </c>
      <c r="C29" s="64" t="s">
        <v>4</v>
      </c>
      <c r="D29" s="77">
        <v>16013</v>
      </c>
      <c r="E29" s="78">
        <v>15478.42</v>
      </c>
      <c r="F29" s="57"/>
    </row>
    <row r="30" spans="1:6" s="29" customFormat="1" ht="67.5" customHeight="1">
      <c r="A30" s="52" t="s">
        <v>407</v>
      </c>
      <c r="B30" s="84" t="s">
        <v>409</v>
      </c>
      <c r="C30" s="64" t="s">
        <v>4</v>
      </c>
      <c r="D30" s="77">
        <v>48.05</v>
      </c>
      <c r="E30" s="77">
        <v>3452.01</v>
      </c>
      <c r="F30" s="44" t="s">
        <v>452</v>
      </c>
    </row>
    <row r="31" spans="1:6" ht="18.75">
      <c r="A31" s="51"/>
      <c r="B31" s="85" t="s">
        <v>410</v>
      </c>
      <c r="C31" s="64" t="s">
        <v>4</v>
      </c>
      <c r="D31" s="71">
        <v>48.05</v>
      </c>
      <c r="E31" s="72">
        <v>51.13</v>
      </c>
      <c r="F31" s="45"/>
    </row>
    <row r="32" spans="1:6" ht="38.25" customHeight="1">
      <c r="A32" s="51"/>
      <c r="B32" s="85" t="s">
        <v>453</v>
      </c>
      <c r="C32" s="64" t="s">
        <v>4</v>
      </c>
      <c r="D32" s="71"/>
      <c r="E32" s="72">
        <v>35.36</v>
      </c>
      <c r="F32" s="45"/>
    </row>
    <row r="33" spans="1:6" ht="18.75">
      <c r="A33" s="51"/>
      <c r="B33" s="85" t="s">
        <v>411</v>
      </c>
      <c r="C33" s="64" t="s">
        <v>4</v>
      </c>
      <c r="D33" s="71"/>
      <c r="E33" s="72">
        <v>3365.52</v>
      </c>
      <c r="F33" s="45"/>
    </row>
    <row r="34" spans="1:6" s="25" customFormat="1" ht="26.25" customHeight="1" thickBot="1">
      <c r="A34" s="94" t="s">
        <v>435</v>
      </c>
      <c r="B34" s="92" t="s">
        <v>467</v>
      </c>
      <c r="C34" s="93" t="s">
        <v>371</v>
      </c>
      <c r="D34" s="79">
        <v>25450.38</v>
      </c>
      <c r="E34" s="80">
        <v>26934.96</v>
      </c>
      <c r="F34" s="48"/>
    </row>
  </sheetData>
  <sheetProtection/>
  <mergeCells count="8">
    <mergeCell ref="F19:F22"/>
    <mergeCell ref="D1:F1"/>
    <mergeCell ref="A2: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63" r:id="rId1"/>
</worksheet>
</file>

<file path=xl/worksheets/sheet3.xml><?xml version="1.0" encoding="utf-8"?>
<worksheet xmlns="http://schemas.openxmlformats.org/spreadsheetml/2006/main" xmlns:r="http://schemas.openxmlformats.org/officeDocument/2006/relationships">
  <sheetPr>
    <pageSetUpPr fitToPage="1"/>
  </sheetPr>
  <dimension ref="B2:K25"/>
  <sheetViews>
    <sheetView view="pageBreakPreview" zoomScale="80" zoomScaleNormal="80" zoomScaleSheetLayoutView="80" zoomScalePageLayoutView="0" workbookViewId="0" topLeftCell="A1">
      <selection activeCell="E19" sqref="E19"/>
    </sheetView>
  </sheetViews>
  <sheetFormatPr defaultColWidth="9.00390625" defaultRowHeight="12.75"/>
  <cols>
    <col min="1" max="1" width="9.125" style="1" customWidth="1"/>
    <col min="2" max="2" width="11.875" style="1" customWidth="1"/>
    <col min="3" max="3" width="89.00390625" style="1" customWidth="1"/>
    <col min="4" max="4" width="14.125" style="1" customWidth="1"/>
    <col min="5" max="5" width="19.625" style="1" customWidth="1"/>
    <col min="6" max="6" width="20.25390625" style="1" customWidth="1"/>
    <col min="7" max="7" width="49.125" style="1" customWidth="1"/>
    <col min="8" max="8" width="13.625" style="1" customWidth="1"/>
    <col min="9" max="16384" width="9.125" style="1" customWidth="1"/>
  </cols>
  <sheetData>
    <row r="2" spans="3:5" ht="27.75" customHeight="1">
      <c r="C2" s="201" t="s">
        <v>454</v>
      </c>
      <c r="D2" s="201"/>
      <c r="E2" s="201"/>
    </row>
    <row r="3" ht="13.5" thickBot="1"/>
    <row r="4" spans="2:7" ht="26.25" customHeight="1">
      <c r="B4" s="191" t="s">
        <v>26</v>
      </c>
      <c r="C4" s="193" t="s">
        <v>133</v>
      </c>
      <c r="D4" s="195" t="s">
        <v>35</v>
      </c>
      <c r="E4" s="197" t="s">
        <v>455</v>
      </c>
      <c r="F4" s="202"/>
      <c r="G4" s="199" t="s">
        <v>427</v>
      </c>
    </row>
    <row r="5" spans="2:7" ht="21.75" customHeight="1" thickBot="1">
      <c r="B5" s="192"/>
      <c r="C5" s="194"/>
      <c r="D5" s="196"/>
      <c r="E5" s="41" t="s">
        <v>118</v>
      </c>
      <c r="F5" s="105" t="s">
        <v>367</v>
      </c>
      <c r="G5" s="200"/>
    </row>
    <row r="6" spans="2:7" ht="25.5" customHeight="1">
      <c r="B6" s="101" t="s">
        <v>476</v>
      </c>
      <c r="C6" s="58" t="s">
        <v>477</v>
      </c>
      <c r="D6" s="61" t="s">
        <v>371</v>
      </c>
      <c r="E6" s="100">
        <v>488607.32499999995</v>
      </c>
      <c r="F6" s="117">
        <v>1259899.32835</v>
      </c>
      <c r="G6" s="116"/>
    </row>
    <row r="7" spans="2:7" ht="35.25" customHeight="1">
      <c r="B7" s="62" t="s">
        <v>478</v>
      </c>
      <c r="C7" s="53" t="s">
        <v>370</v>
      </c>
      <c r="D7" s="62" t="s">
        <v>371</v>
      </c>
      <c r="E7" s="67">
        <v>104276.12000000001</v>
      </c>
      <c r="F7" s="118">
        <v>858414.7753500001</v>
      </c>
      <c r="G7" s="115"/>
    </row>
    <row r="8" spans="2:10" ht="107.25" customHeight="1">
      <c r="B8" s="103" t="s">
        <v>439</v>
      </c>
      <c r="C8" s="81" t="s">
        <v>368</v>
      </c>
      <c r="D8" s="103" t="s">
        <v>371</v>
      </c>
      <c r="E8" s="69">
        <v>104265.82</v>
      </c>
      <c r="F8" s="106">
        <v>587431.16504</v>
      </c>
      <c r="G8" s="44" t="s">
        <v>458</v>
      </c>
      <c r="J8" s="124"/>
    </row>
    <row r="9" spans="2:7" ht="18.75">
      <c r="B9" s="114" t="s">
        <v>440</v>
      </c>
      <c r="C9" s="102" t="s">
        <v>468</v>
      </c>
      <c r="D9" s="103" t="s">
        <v>371</v>
      </c>
      <c r="E9" s="71">
        <v>10.3</v>
      </c>
      <c r="F9" s="107">
        <v>270983.61031000013</v>
      </c>
      <c r="G9" s="44"/>
    </row>
    <row r="10" spans="2:11" ht="19.5" customHeight="1">
      <c r="B10" s="113"/>
      <c r="C10" s="108" t="s">
        <v>481</v>
      </c>
      <c r="D10" s="109" t="s">
        <v>371</v>
      </c>
      <c r="E10" s="104">
        <v>0</v>
      </c>
      <c r="F10" s="110">
        <v>54985.47804</v>
      </c>
      <c r="G10" s="185" t="s">
        <v>462</v>
      </c>
      <c r="K10" s="124"/>
    </row>
    <row r="11" spans="2:7" ht="18.75">
      <c r="B11" s="113"/>
      <c r="C11" s="111" t="s">
        <v>482</v>
      </c>
      <c r="D11" s="109" t="s">
        <v>371</v>
      </c>
      <c r="E11" s="104">
        <v>0</v>
      </c>
      <c r="F11" s="110">
        <v>100077.18978</v>
      </c>
      <c r="G11" s="186"/>
    </row>
    <row r="12" spans="2:7" ht="19.5" customHeight="1">
      <c r="B12" s="113"/>
      <c r="C12" s="111" t="s">
        <v>374</v>
      </c>
      <c r="D12" s="109" t="s">
        <v>371</v>
      </c>
      <c r="E12" s="104">
        <v>0</v>
      </c>
      <c r="F12" s="110">
        <v>46882.01394</v>
      </c>
      <c r="G12" s="186"/>
    </row>
    <row r="13" spans="2:7" s="26" customFormat="1" ht="18.75" customHeight="1">
      <c r="B13" s="114"/>
      <c r="C13" s="112" t="s">
        <v>372</v>
      </c>
      <c r="D13" s="109" t="s">
        <v>371</v>
      </c>
      <c r="E13" s="104">
        <v>10.3</v>
      </c>
      <c r="F13" s="110">
        <v>3027.18246</v>
      </c>
      <c r="G13" s="186"/>
    </row>
    <row r="14" spans="2:7" s="26" customFormat="1" ht="18.75" customHeight="1">
      <c r="B14" s="119"/>
      <c r="C14" s="120" t="s">
        <v>483</v>
      </c>
      <c r="D14" s="122" t="s">
        <v>371</v>
      </c>
      <c r="E14" s="121">
        <v>0</v>
      </c>
      <c r="F14" s="126">
        <v>66011.74609000009</v>
      </c>
      <c r="G14" s="187"/>
    </row>
    <row r="15" spans="2:7" ht="54" customHeight="1">
      <c r="B15" s="59" t="s">
        <v>388</v>
      </c>
      <c r="C15" s="86" t="s">
        <v>122</v>
      </c>
      <c r="D15" s="62" t="s">
        <v>371</v>
      </c>
      <c r="E15" s="67">
        <v>23384.11</v>
      </c>
      <c r="F15" s="68">
        <v>16759.867</v>
      </c>
      <c r="G15" s="44" t="s">
        <v>465</v>
      </c>
    </row>
    <row r="16" spans="2:7" ht="47.25" customHeight="1">
      <c r="B16" s="59" t="s">
        <v>390</v>
      </c>
      <c r="C16" s="86" t="s">
        <v>479</v>
      </c>
      <c r="D16" s="62" t="s">
        <v>371</v>
      </c>
      <c r="E16" s="67">
        <v>45321.375</v>
      </c>
      <c r="F16" s="74">
        <v>33354.121</v>
      </c>
      <c r="G16" s="44" t="s">
        <v>464</v>
      </c>
    </row>
    <row r="17" spans="2:7" ht="42" customHeight="1">
      <c r="B17" s="59" t="s">
        <v>392</v>
      </c>
      <c r="C17" s="86" t="s">
        <v>120</v>
      </c>
      <c r="D17" s="62" t="s">
        <v>371</v>
      </c>
      <c r="E17" s="67">
        <v>309534.12</v>
      </c>
      <c r="F17" s="68">
        <v>294873.349</v>
      </c>
      <c r="G17" s="44"/>
    </row>
    <row r="18" spans="2:7" ht="46.5" customHeight="1">
      <c r="B18" s="59" t="s">
        <v>394</v>
      </c>
      <c r="C18" s="86" t="s">
        <v>119</v>
      </c>
      <c r="D18" s="62" t="s">
        <v>371</v>
      </c>
      <c r="E18" s="67">
        <v>6091.6</v>
      </c>
      <c r="F18" s="68">
        <v>5012.987</v>
      </c>
      <c r="G18" s="44" t="s">
        <v>463</v>
      </c>
    </row>
    <row r="19" spans="2:7" ht="54.75" customHeight="1">
      <c r="B19" s="59" t="s">
        <v>396</v>
      </c>
      <c r="C19" s="123" t="s">
        <v>121</v>
      </c>
      <c r="D19" s="62" t="s">
        <v>371</v>
      </c>
      <c r="E19" s="67">
        <v>0</v>
      </c>
      <c r="F19" s="67">
        <v>51484.229</v>
      </c>
      <c r="G19" s="44" t="s">
        <v>459</v>
      </c>
    </row>
    <row r="20" ht="12.75">
      <c r="G20" s="54"/>
    </row>
    <row r="24" ht="12.75">
      <c r="C24" s="20"/>
    </row>
    <row r="25" ht="12.75">
      <c r="C25" s="20"/>
    </row>
  </sheetData>
  <sheetProtection/>
  <mergeCells count="7">
    <mergeCell ref="G10:G14"/>
    <mergeCell ref="B4:B5"/>
    <mergeCell ref="C2:E2"/>
    <mergeCell ref="D4:D5"/>
    <mergeCell ref="C4:C5"/>
    <mergeCell ref="E4:F4"/>
    <mergeCell ref="G4:G5"/>
  </mergeCells>
  <printOptions/>
  <pageMargins left="0.7" right="0.7" top="0.75" bottom="0.75" header="0.3" footer="0.3"/>
  <pageSetup fitToHeight="0" fitToWidth="1" horizontalDpi="600" verticalDpi="600" orientation="portrait" paperSize="8" scale="62" r:id="rId1"/>
</worksheet>
</file>

<file path=xl/worksheets/sheet4.xml><?xml version="1.0" encoding="utf-8"?>
<worksheet xmlns="http://schemas.openxmlformats.org/spreadsheetml/2006/main" xmlns:r="http://schemas.openxmlformats.org/officeDocument/2006/relationships">
  <sheetPr>
    <pageSetUpPr fitToPage="1"/>
  </sheetPr>
  <dimension ref="A1:Q106"/>
  <sheetViews>
    <sheetView zoomScalePageLayoutView="0" workbookViewId="0" topLeftCell="A1">
      <selection activeCell="G18" sqref="G18"/>
    </sheetView>
  </sheetViews>
  <sheetFormatPr defaultColWidth="9.00390625" defaultRowHeight="12.75"/>
  <cols>
    <col min="3" max="3" width="63.75390625" style="0" customWidth="1"/>
    <col min="5" max="5" width="14.125" style="0" customWidth="1"/>
    <col min="6" max="6" width="18.00390625" style="0" customWidth="1"/>
    <col min="7" max="7" width="14.75390625" style="0" customWidth="1"/>
    <col min="8" max="17" width="0" style="0" hidden="1" customWidth="1"/>
  </cols>
  <sheetData>
    <row r="1" spans="1:9" ht="12.75">
      <c r="A1" s="17"/>
      <c r="B1" s="17" t="s">
        <v>123</v>
      </c>
      <c r="C1" s="17"/>
      <c r="D1" s="17"/>
      <c r="E1" s="17"/>
      <c r="F1" s="17"/>
      <c r="G1" s="17"/>
      <c r="H1" s="17"/>
      <c r="I1" s="17"/>
    </row>
    <row r="2" spans="1:9" ht="12.75">
      <c r="A2" s="17"/>
      <c r="B2" s="17" t="s">
        <v>124</v>
      </c>
      <c r="C2" s="17"/>
      <c r="D2" s="17" t="s">
        <v>125</v>
      </c>
      <c r="E2" s="17" t="s">
        <v>125</v>
      </c>
      <c r="F2" s="17" t="s">
        <v>126</v>
      </c>
      <c r="G2" s="17" t="s">
        <v>127</v>
      </c>
      <c r="H2" s="17"/>
      <c r="I2" s="17"/>
    </row>
    <row r="3" spans="1:9" ht="12.75">
      <c r="A3" s="17"/>
      <c r="B3" s="17" t="s">
        <v>128</v>
      </c>
      <c r="C3" s="17"/>
      <c r="D3" s="17"/>
      <c r="E3" s="17" t="s">
        <v>129</v>
      </c>
      <c r="F3" s="17" t="s">
        <v>118</v>
      </c>
      <c r="G3" s="17" t="s">
        <v>130</v>
      </c>
      <c r="H3" s="17"/>
      <c r="I3" s="17"/>
    </row>
    <row r="5" ht="12.75">
      <c r="B5" t="s">
        <v>131</v>
      </c>
    </row>
    <row r="6" spans="1:17" ht="12.75">
      <c r="A6" s="17"/>
      <c r="B6" s="17" t="s">
        <v>132</v>
      </c>
      <c r="C6" s="17" t="s">
        <v>133</v>
      </c>
      <c r="D6" s="17" t="s">
        <v>35</v>
      </c>
      <c r="E6" s="17" t="s">
        <v>134</v>
      </c>
      <c r="F6" s="17" t="s">
        <v>135</v>
      </c>
      <c r="G6" s="17" t="s">
        <v>136</v>
      </c>
      <c r="H6" s="17" t="s">
        <v>137</v>
      </c>
      <c r="I6" s="17"/>
      <c r="J6" s="17"/>
      <c r="K6" s="17"/>
      <c r="L6" s="17"/>
      <c r="M6" s="17"/>
      <c r="N6" s="17" t="s">
        <v>138</v>
      </c>
      <c r="O6" s="17" t="s">
        <v>139</v>
      </c>
      <c r="P6" s="17" t="s">
        <v>140</v>
      </c>
      <c r="Q6" s="17" t="s">
        <v>141</v>
      </c>
    </row>
    <row r="7" spans="1:17" ht="12.75">
      <c r="A7" s="17"/>
      <c r="B7" s="17"/>
      <c r="C7" s="17"/>
      <c r="D7" s="17"/>
      <c r="E7" s="17"/>
      <c r="F7" s="17"/>
      <c r="G7" s="17"/>
      <c r="H7" s="17" t="s">
        <v>142</v>
      </c>
      <c r="I7" s="17" t="s">
        <v>143</v>
      </c>
      <c r="J7" s="17" t="s">
        <v>144</v>
      </c>
      <c r="K7" s="17" t="s">
        <v>145</v>
      </c>
      <c r="L7" s="17" t="s">
        <v>146</v>
      </c>
      <c r="M7" s="17" t="s">
        <v>147</v>
      </c>
      <c r="N7" s="17"/>
      <c r="O7" s="17"/>
      <c r="P7" s="17"/>
      <c r="Q7" s="17"/>
    </row>
    <row r="8" spans="1:17" ht="12.75" hidden="1">
      <c r="A8" s="17"/>
      <c r="B8" s="17">
        <v>1</v>
      </c>
      <c r="C8" s="17">
        <v>2</v>
      </c>
      <c r="D8" s="17">
        <v>3</v>
      </c>
      <c r="E8" s="17">
        <v>3</v>
      </c>
      <c r="F8" s="17">
        <v>4</v>
      </c>
      <c r="G8" s="17">
        <v>5</v>
      </c>
      <c r="H8" s="17">
        <v>6</v>
      </c>
      <c r="I8" s="17">
        <v>7</v>
      </c>
      <c r="J8" s="17">
        <v>8</v>
      </c>
      <c r="K8" s="17">
        <v>9</v>
      </c>
      <c r="L8" s="17">
        <v>10</v>
      </c>
      <c r="M8" s="17">
        <v>11</v>
      </c>
      <c r="N8" s="17">
        <v>12</v>
      </c>
      <c r="O8" s="17">
        <v>13</v>
      </c>
      <c r="P8" s="17">
        <v>14</v>
      </c>
      <c r="Q8" s="17">
        <v>15</v>
      </c>
    </row>
    <row r="9" spans="1:17" ht="12.75">
      <c r="A9" s="17"/>
      <c r="B9" s="17"/>
      <c r="C9" s="17" t="s">
        <v>148</v>
      </c>
      <c r="D9" s="17"/>
      <c r="E9" s="17"/>
      <c r="F9" s="17"/>
      <c r="G9" s="17"/>
      <c r="H9" s="17"/>
      <c r="I9" s="17"/>
      <c r="J9" s="17"/>
      <c r="K9" s="17"/>
      <c r="L9" s="17"/>
      <c r="M9" s="17"/>
      <c r="N9" s="17"/>
      <c r="O9" s="17"/>
      <c r="P9" s="17"/>
      <c r="Q9" s="17"/>
    </row>
    <row r="10" spans="1:17" ht="12.75">
      <c r="A10" s="17"/>
      <c r="B10" s="17"/>
      <c r="C10" s="17" t="s">
        <v>130</v>
      </c>
      <c r="D10" s="17"/>
      <c r="E10" s="17"/>
      <c r="F10" s="17"/>
      <c r="G10" s="17"/>
      <c r="H10" s="17"/>
      <c r="I10" s="17"/>
      <c r="J10" s="17"/>
      <c r="K10" s="17"/>
      <c r="L10" s="17"/>
      <c r="M10" s="17"/>
      <c r="N10" s="17"/>
      <c r="O10" s="17"/>
      <c r="P10" s="17"/>
      <c r="Q10" s="17"/>
    </row>
    <row r="11" spans="1:17" ht="12.75">
      <c r="A11" s="17"/>
      <c r="B11" s="17" t="s">
        <v>149</v>
      </c>
      <c r="C11" s="17" t="s">
        <v>150</v>
      </c>
      <c r="D11" s="17" t="s">
        <v>151</v>
      </c>
      <c r="E11" s="17">
        <v>10682.96362</v>
      </c>
      <c r="F11" s="17">
        <v>0</v>
      </c>
      <c r="G11" s="17">
        <v>0</v>
      </c>
      <c r="H11" s="17">
        <v>0</v>
      </c>
      <c r="I11" s="17">
        <v>0</v>
      </c>
      <c r="J11" s="17">
        <v>0</v>
      </c>
      <c r="K11" s="17">
        <v>0</v>
      </c>
      <c r="L11" s="17">
        <v>0</v>
      </c>
      <c r="M11" s="17">
        <v>0</v>
      </c>
      <c r="N11" s="17">
        <v>0</v>
      </c>
      <c r="O11" s="17">
        <v>0</v>
      </c>
      <c r="P11" s="17">
        <v>0</v>
      </c>
      <c r="Q11" s="17">
        <v>0</v>
      </c>
    </row>
    <row r="12" spans="1:17" ht="12.75">
      <c r="A12" s="17"/>
      <c r="B12" s="17" t="s">
        <v>152</v>
      </c>
      <c r="C12" s="17" t="s">
        <v>153</v>
      </c>
      <c r="D12" s="17" t="s">
        <v>151</v>
      </c>
      <c r="E12" s="17">
        <v>0</v>
      </c>
      <c r="F12" s="17">
        <v>0</v>
      </c>
      <c r="G12" s="17">
        <v>0</v>
      </c>
      <c r="H12" s="17">
        <v>0</v>
      </c>
      <c r="I12" s="17">
        <v>0</v>
      </c>
      <c r="J12" s="17">
        <v>0</v>
      </c>
      <c r="K12" s="17">
        <v>0</v>
      </c>
      <c r="L12" s="17">
        <v>0</v>
      </c>
      <c r="M12" s="17">
        <v>0</v>
      </c>
      <c r="N12" s="17">
        <v>0</v>
      </c>
      <c r="O12" s="17">
        <v>0</v>
      </c>
      <c r="P12" s="17">
        <v>0</v>
      </c>
      <c r="Q12" s="17">
        <v>0</v>
      </c>
    </row>
    <row r="13" spans="1:17" ht="12.75">
      <c r="A13" s="17"/>
      <c r="B13" s="17" t="s">
        <v>154</v>
      </c>
      <c r="C13" s="17" t="s">
        <v>155</v>
      </c>
      <c r="D13" s="17" t="s">
        <v>151</v>
      </c>
      <c r="E13" s="17">
        <v>0</v>
      </c>
      <c r="F13" s="17">
        <v>0</v>
      </c>
      <c r="G13" s="17">
        <v>0</v>
      </c>
      <c r="H13" s="17">
        <v>0</v>
      </c>
      <c r="I13" s="17">
        <v>0</v>
      </c>
      <c r="J13" s="17">
        <v>0</v>
      </c>
      <c r="K13" s="17">
        <v>0</v>
      </c>
      <c r="L13" s="17">
        <v>0</v>
      </c>
      <c r="M13" s="17">
        <v>0</v>
      </c>
      <c r="N13" s="17">
        <v>0</v>
      </c>
      <c r="O13" s="17">
        <v>0</v>
      </c>
      <c r="P13" s="17">
        <v>0</v>
      </c>
      <c r="Q13" s="17">
        <v>0</v>
      </c>
    </row>
    <row r="14" spans="1:17" ht="12.75">
      <c r="A14" s="17"/>
      <c r="B14" s="17" t="s">
        <v>156</v>
      </c>
      <c r="C14" s="17" t="s">
        <v>157</v>
      </c>
      <c r="D14" s="17" t="s">
        <v>151</v>
      </c>
      <c r="E14" s="17">
        <v>0</v>
      </c>
      <c r="F14" s="17">
        <v>0</v>
      </c>
      <c r="G14" s="17">
        <v>0</v>
      </c>
      <c r="H14" s="17">
        <v>0</v>
      </c>
      <c r="I14" s="17">
        <v>0</v>
      </c>
      <c r="J14" s="17">
        <v>0</v>
      </c>
      <c r="K14" s="17">
        <v>0</v>
      </c>
      <c r="L14" s="17">
        <v>0</v>
      </c>
      <c r="M14" s="17">
        <v>0</v>
      </c>
      <c r="N14" s="17">
        <v>0</v>
      </c>
      <c r="O14" s="17">
        <v>0</v>
      </c>
      <c r="P14" s="17">
        <v>0</v>
      </c>
      <c r="Q14" s="17">
        <v>0</v>
      </c>
    </row>
    <row r="15" spans="1:17" ht="12.75">
      <c r="A15" s="17"/>
      <c r="B15" s="17" t="s">
        <v>158</v>
      </c>
      <c r="C15" s="17" t="s">
        <v>159</v>
      </c>
      <c r="D15" s="17" t="s">
        <v>151</v>
      </c>
      <c r="E15" s="17">
        <v>0</v>
      </c>
      <c r="F15" s="17">
        <v>0</v>
      </c>
      <c r="G15" s="17">
        <v>0</v>
      </c>
      <c r="H15" s="17">
        <v>0</v>
      </c>
      <c r="I15" s="17">
        <v>0</v>
      </c>
      <c r="J15" s="17">
        <v>0</v>
      </c>
      <c r="K15" s="17">
        <v>0</v>
      </c>
      <c r="L15" s="17">
        <v>0</v>
      </c>
      <c r="M15" s="17">
        <v>0</v>
      </c>
      <c r="N15" s="17">
        <v>0</v>
      </c>
      <c r="O15" s="17">
        <v>0</v>
      </c>
      <c r="P15" s="17">
        <v>0</v>
      </c>
      <c r="Q15" s="17">
        <v>0</v>
      </c>
    </row>
    <row r="16" spans="1:17" ht="12.75">
      <c r="A16" s="17"/>
      <c r="B16" s="17" t="s">
        <v>160</v>
      </c>
      <c r="C16" s="17" t="s">
        <v>161</v>
      </c>
      <c r="D16" s="17" t="s">
        <v>151</v>
      </c>
      <c r="E16" s="17">
        <v>0</v>
      </c>
      <c r="F16" s="17">
        <v>0</v>
      </c>
      <c r="G16" s="17">
        <v>0</v>
      </c>
      <c r="H16" s="17">
        <v>0</v>
      </c>
      <c r="I16" s="17">
        <v>0</v>
      </c>
      <c r="J16" s="17">
        <v>0</v>
      </c>
      <c r="K16" s="17">
        <v>0</v>
      </c>
      <c r="L16" s="17">
        <v>0</v>
      </c>
      <c r="M16" s="17">
        <v>0</v>
      </c>
      <c r="N16" s="17">
        <v>0</v>
      </c>
      <c r="O16" s="17">
        <v>0</v>
      </c>
      <c r="P16" s="17">
        <v>0</v>
      </c>
      <c r="Q16" s="17">
        <v>0</v>
      </c>
    </row>
    <row r="17" spans="1:17" ht="12.75">
      <c r="A17" s="17"/>
      <c r="B17" s="17" t="s">
        <v>162</v>
      </c>
      <c r="C17" s="17" t="s">
        <v>163</v>
      </c>
      <c r="D17" s="17" t="s">
        <v>151</v>
      </c>
      <c r="E17" s="17">
        <v>10682.96362</v>
      </c>
      <c r="F17" s="17">
        <v>0</v>
      </c>
      <c r="G17" s="17">
        <v>0</v>
      </c>
      <c r="H17" s="17">
        <v>0</v>
      </c>
      <c r="I17" s="17">
        <v>0</v>
      </c>
      <c r="J17" s="17">
        <v>0</v>
      </c>
      <c r="K17" s="17">
        <v>0</v>
      </c>
      <c r="L17" s="17">
        <v>0</v>
      </c>
      <c r="M17" s="17">
        <v>0</v>
      </c>
      <c r="N17" s="17">
        <v>0</v>
      </c>
      <c r="O17" s="17">
        <v>0</v>
      </c>
      <c r="P17" s="17">
        <v>0</v>
      </c>
      <c r="Q17" s="17">
        <v>0</v>
      </c>
    </row>
    <row r="18" spans="1:17" ht="12.75">
      <c r="A18" s="17"/>
      <c r="B18" s="17" t="s">
        <v>164</v>
      </c>
      <c r="C18" s="17" t="s">
        <v>165</v>
      </c>
      <c r="D18" s="17" t="s">
        <v>151</v>
      </c>
      <c r="E18" s="17">
        <v>1057168.8775399998</v>
      </c>
      <c r="F18" s="17">
        <v>213933.08414</v>
      </c>
      <c r="G18" s="17">
        <v>91237.6398</v>
      </c>
      <c r="H18" s="17">
        <v>40036.446</v>
      </c>
      <c r="I18" s="17">
        <v>31563.56741</v>
      </c>
      <c r="J18" s="17">
        <v>71600.01341</v>
      </c>
      <c r="K18" s="17">
        <v>0</v>
      </c>
      <c r="L18" s="17">
        <v>71600.01341</v>
      </c>
      <c r="M18" s="17">
        <v>19637.626389999998</v>
      </c>
      <c r="N18" s="17">
        <v>18668.86893</v>
      </c>
      <c r="O18" s="17">
        <v>95.00359</v>
      </c>
      <c r="P18" s="17">
        <v>99.75323999999999</v>
      </c>
      <c r="Q18" s="17">
        <v>103.79141</v>
      </c>
    </row>
    <row r="19" spans="1:17" ht="12.75">
      <c r="A19" s="17"/>
      <c r="B19" s="17" t="s">
        <v>166</v>
      </c>
      <c r="C19" s="17" t="s">
        <v>167</v>
      </c>
      <c r="D19" s="17" t="s">
        <v>151</v>
      </c>
      <c r="E19" s="17">
        <v>375.82832</v>
      </c>
      <c r="F19" s="17">
        <v>95.42517</v>
      </c>
      <c r="G19" s="17">
        <v>13.53741</v>
      </c>
      <c r="H19" s="17">
        <v>0</v>
      </c>
      <c r="I19" s="17">
        <v>13.53741</v>
      </c>
      <c r="J19" s="17">
        <v>13.53741</v>
      </c>
      <c r="K19" s="17">
        <v>0</v>
      </c>
      <c r="L19" s="17">
        <v>13.53741</v>
      </c>
      <c r="M19" s="17">
        <v>0</v>
      </c>
      <c r="N19" s="17">
        <v>73.57199</v>
      </c>
      <c r="O19" s="17">
        <v>77.14059</v>
      </c>
      <c r="P19" s="17">
        <v>81.08524</v>
      </c>
      <c r="Q19" s="17">
        <v>84.31941</v>
      </c>
    </row>
    <row r="20" spans="1:17" ht="12.75">
      <c r="A20" s="17"/>
      <c r="B20" s="17" t="s">
        <v>168</v>
      </c>
      <c r="C20" s="17" t="s">
        <v>169</v>
      </c>
      <c r="D20" s="17" t="s">
        <v>151</v>
      </c>
      <c r="E20" s="17">
        <v>2283.94126</v>
      </c>
      <c r="F20" s="17">
        <v>9283.07343</v>
      </c>
      <c r="G20" s="17">
        <v>1897.128</v>
      </c>
      <c r="H20" s="17">
        <v>283.5</v>
      </c>
      <c r="I20" s="17">
        <v>172.03</v>
      </c>
      <c r="J20" s="17">
        <v>455.53</v>
      </c>
      <c r="K20" s="17">
        <v>0</v>
      </c>
      <c r="L20" s="17">
        <v>455.53</v>
      </c>
      <c r="M20" s="17">
        <v>1441.598</v>
      </c>
      <c r="N20" s="17">
        <v>23.989</v>
      </c>
      <c r="O20" s="17">
        <v>17.863</v>
      </c>
      <c r="P20" s="17">
        <v>18.668</v>
      </c>
      <c r="Q20" s="17">
        <v>19.472</v>
      </c>
    </row>
    <row r="21" spans="1:17" ht="12.75">
      <c r="A21" s="17"/>
      <c r="B21" s="17" t="s">
        <v>170</v>
      </c>
      <c r="C21" s="17" t="s">
        <v>171</v>
      </c>
      <c r="D21" s="17" t="s">
        <v>151</v>
      </c>
      <c r="E21" s="17">
        <v>1410.65502</v>
      </c>
      <c r="F21" s="17">
        <v>9065.50862</v>
      </c>
      <c r="G21" s="17">
        <v>245.17799999999988</v>
      </c>
      <c r="H21" s="17">
        <v>13.5</v>
      </c>
      <c r="I21" s="17">
        <v>163.03</v>
      </c>
      <c r="J21" s="17">
        <v>176.53</v>
      </c>
      <c r="K21" s="17">
        <v>0</v>
      </c>
      <c r="L21" s="17">
        <v>176.53</v>
      </c>
      <c r="M21" s="17">
        <v>68.6479999999999</v>
      </c>
      <c r="N21" s="17">
        <v>1.151</v>
      </c>
      <c r="O21" s="17">
        <v>0.829000000000001</v>
      </c>
      <c r="P21" s="17">
        <v>0.782</v>
      </c>
      <c r="Q21" s="17">
        <v>0.692</v>
      </c>
    </row>
    <row r="22" spans="1:17" ht="12.75">
      <c r="A22" s="17"/>
      <c r="B22" s="17" t="s">
        <v>172</v>
      </c>
      <c r="C22" s="17" t="s">
        <v>173</v>
      </c>
      <c r="D22" s="17" t="s">
        <v>151</v>
      </c>
      <c r="E22" s="17">
        <v>252.77908</v>
      </c>
      <c r="F22" s="17">
        <v>0</v>
      </c>
      <c r="G22" s="17">
        <v>0</v>
      </c>
      <c r="H22" s="17">
        <v>0</v>
      </c>
      <c r="I22" s="17">
        <v>0</v>
      </c>
      <c r="J22" s="17">
        <v>0</v>
      </c>
      <c r="K22" s="17">
        <v>0</v>
      </c>
      <c r="L22" s="17">
        <v>0</v>
      </c>
      <c r="M22" s="17">
        <v>0</v>
      </c>
      <c r="N22" s="17">
        <v>0</v>
      </c>
      <c r="O22" s="17">
        <v>0</v>
      </c>
      <c r="P22" s="17">
        <v>0</v>
      </c>
      <c r="Q22" s="17">
        <v>0</v>
      </c>
    </row>
    <row r="23" spans="1:17" ht="12.75">
      <c r="A23" s="17"/>
      <c r="B23" s="17" t="s">
        <v>174</v>
      </c>
      <c r="C23" s="17" t="s">
        <v>175</v>
      </c>
      <c r="D23" s="17" t="s">
        <v>151</v>
      </c>
      <c r="E23" s="17">
        <v>0</v>
      </c>
      <c r="F23" s="17">
        <v>0</v>
      </c>
      <c r="G23" s="17">
        <v>0</v>
      </c>
      <c r="H23" s="17">
        <v>0</v>
      </c>
      <c r="I23" s="17">
        <v>0</v>
      </c>
      <c r="J23" s="17">
        <v>0</v>
      </c>
      <c r="K23" s="17">
        <v>0</v>
      </c>
      <c r="L23" s="17">
        <v>0</v>
      </c>
      <c r="M23" s="17">
        <v>0</v>
      </c>
      <c r="N23" s="17">
        <v>0</v>
      </c>
      <c r="O23" s="17">
        <v>0</v>
      </c>
      <c r="P23" s="17">
        <v>0</v>
      </c>
      <c r="Q23" s="17">
        <v>0</v>
      </c>
    </row>
    <row r="24" spans="1:17" ht="12.75">
      <c r="A24" s="17"/>
      <c r="B24" s="17" t="s">
        <v>176</v>
      </c>
      <c r="C24" s="17" t="s">
        <v>177</v>
      </c>
      <c r="D24" s="17" t="s">
        <v>151</v>
      </c>
      <c r="E24" s="17">
        <v>278.39719</v>
      </c>
      <c r="F24" s="17">
        <v>217.56481</v>
      </c>
      <c r="G24" s="17">
        <v>1651.95</v>
      </c>
      <c r="H24" s="17">
        <v>270</v>
      </c>
      <c r="I24" s="17">
        <v>9</v>
      </c>
      <c r="J24" s="17">
        <v>279</v>
      </c>
      <c r="K24" s="17">
        <v>0</v>
      </c>
      <c r="L24" s="17">
        <v>279</v>
      </c>
      <c r="M24" s="17">
        <v>1372.95</v>
      </c>
      <c r="N24" s="17">
        <v>22.838</v>
      </c>
      <c r="O24" s="17">
        <v>17.034</v>
      </c>
      <c r="P24" s="17">
        <v>17.886</v>
      </c>
      <c r="Q24" s="17">
        <v>18.78</v>
      </c>
    </row>
    <row r="25" spans="1:17" ht="12.75">
      <c r="A25" s="17"/>
      <c r="B25" s="17" t="s">
        <v>178</v>
      </c>
      <c r="C25" s="17" t="s">
        <v>179</v>
      </c>
      <c r="D25" s="17" t="s">
        <v>151</v>
      </c>
      <c r="E25" s="17">
        <v>0</v>
      </c>
      <c r="F25" s="17">
        <v>0</v>
      </c>
      <c r="G25" s="17">
        <v>0</v>
      </c>
      <c r="H25" s="17">
        <v>0</v>
      </c>
      <c r="I25" s="17">
        <v>0</v>
      </c>
      <c r="J25" s="17">
        <v>0</v>
      </c>
      <c r="K25" s="17">
        <v>0</v>
      </c>
      <c r="L25" s="17">
        <v>0</v>
      </c>
      <c r="M25" s="17">
        <v>0</v>
      </c>
      <c r="N25" s="17">
        <v>0</v>
      </c>
      <c r="O25" s="17">
        <v>0</v>
      </c>
      <c r="P25" s="17">
        <v>0</v>
      </c>
      <c r="Q25" s="17">
        <v>0</v>
      </c>
    </row>
    <row r="26" spans="1:17" ht="12.75">
      <c r="A26" s="17"/>
      <c r="B26" s="17" t="s">
        <v>180</v>
      </c>
      <c r="C26" s="17" t="s">
        <v>181</v>
      </c>
      <c r="D26" s="17" t="s">
        <v>151</v>
      </c>
      <c r="E26" s="17">
        <v>342.10997000000003</v>
      </c>
      <c r="F26" s="17">
        <v>0</v>
      </c>
      <c r="G26" s="17">
        <v>0</v>
      </c>
      <c r="H26" s="17">
        <v>0</v>
      </c>
      <c r="I26" s="17">
        <v>0</v>
      </c>
      <c r="J26" s="17">
        <v>0</v>
      </c>
      <c r="K26" s="17">
        <v>0</v>
      </c>
      <c r="L26" s="17">
        <v>0</v>
      </c>
      <c r="M26" s="17">
        <v>0</v>
      </c>
      <c r="N26" s="17">
        <v>0</v>
      </c>
      <c r="O26" s="17">
        <v>0</v>
      </c>
      <c r="P26" s="17">
        <v>0</v>
      </c>
      <c r="Q26" s="17">
        <v>0</v>
      </c>
    </row>
    <row r="27" spans="1:17" ht="12.75">
      <c r="A27" s="17"/>
      <c r="B27" s="17" t="s">
        <v>182</v>
      </c>
      <c r="C27" s="17" t="s">
        <v>183</v>
      </c>
      <c r="D27" s="17" t="s">
        <v>151</v>
      </c>
      <c r="E27" s="17">
        <v>114.75397000000001</v>
      </c>
      <c r="F27" s="17">
        <v>9963.17403</v>
      </c>
      <c r="G27" s="17">
        <v>1370.00606</v>
      </c>
      <c r="H27" s="17">
        <v>0</v>
      </c>
      <c r="I27" s="17">
        <v>0</v>
      </c>
      <c r="J27" s="17">
        <v>0</v>
      </c>
      <c r="K27" s="17">
        <v>0</v>
      </c>
      <c r="L27" s="17">
        <v>0</v>
      </c>
      <c r="M27" s="17">
        <v>1370.00606</v>
      </c>
      <c r="N27" s="17">
        <v>0</v>
      </c>
      <c r="O27" s="17">
        <v>0</v>
      </c>
      <c r="P27" s="17">
        <v>0</v>
      </c>
      <c r="Q27" s="17">
        <v>0</v>
      </c>
    </row>
    <row r="28" spans="1:17" ht="12.75">
      <c r="A28" s="17"/>
      <c r="B28" s="17" t="s">
        <v>184</v>
      </c>
      <c r="C28" s="17" t="s">
        <v>185</v>
      </c>
      <c r="D28" s="17" t="s">
        <v>151</v>
      </c>
      <c r="E28" s="17">
        <v>0</v>
      </c>
      <c r="F28" s="17">
        <v>9963.17403</v>
      </c>
      <c r="G28" s="17">
        <v>1370.00606</v>
      </c>
      <c r="H28" s="17">
        <v>0</v>
      </c>
      <c r="I28" s="17">
        <v>0</v>
      </c>
      <c r="J28" s="17">
        <v>0</v>
      </c>
      <c r="K28" s="17">
        <v>0</v>
      </c>
      <c r="L28" s="17">
        <v>0</v>
      </c>
      <c r="M28" s="17">
        <v>1370.00606</v>
      </c>
      <c r="N28" s="17">
        <v>0</v>
      </c>
      <c r="O28" s="17">
        <v>0</v>
      </c>
      <c r="P28" s="17">
        <v>0</v>
      </c>
      <c r="Q28" s="17">
        <v>0</v>
      </c>
    </row>
    <row r="29" spans="1:17" ht="12.75">
      <c r="A29" s="17"/>
      <c r="B29" s="17" t="s">
        <v>186</v>
      </c>
      <c r="C29" s="17" t="s">
        <v>187</v>
      </c>
      <c r="D29" s="17" t="s">
        <v>151</v>
      </c>
      <c r="E29" s="17">
        <v>114.75397000000001</v>
      </c>
      <c r="F29" s="17">
        <v>0</v>
      </c>
      <c r="G29" s="17">
        <v>0</v>
      </c>
      <c r="H29" s="17">
        <v>0</v>
      </c>
      <c r="I29" s="17">
        <v>0</v>
      </c>
      <c r="J29" s="17">
        <v>0</v>
      </c>
      <c r="K29" s="17">
        <v>0</v>
      </c>
      <c r="L29" s="17">
        <v>0</v>
      </c>
      <c r="M29" s="17">
        <v>0</v>
      </c>
      <c r="N29" s="17">
        <v>0</v>
      </c>
      <c r="O29" s="17">
        <v>0</v>
      </c>
      <c r="P29" s="17">
        <v>0</v>
      </c>
      <c r="Q29" s="17">
        <v>0</v>
      </c>
    </row>
    <row r="30" spans="1:17" ht="12.75">
      <c r="A30" s="17"/>
      <c r="B30" s="17" t="s">
        <v>188</v>
      </c>
      <c r="C30" s="17" t="s">
        <v>189</v>
      </c>
      <c r="D30" s="17" t="s">
        <v>151</v>
      </c>
      <c r="E30" s="17">
        <v>0</v>
      </c>
      <c r="F30" s="17">
        <v>0</v>
      </c>
      <c r="G30" s="17">
        <v>0</v>
      </c>
      <c r="H30" s="17">
        <v>0</v>
      </c>
      <c r="I30" s="17">
        <v>0</v>
      </c>
      <c r="J30" s="17">
        <v>0</v>
      </c>
      <c r="K30" s="17">
        <v>0</v>
      </c>
      <c r="L30" s="17">
        <v>0</v>
      </c>
      <c r="M30" s="17">
        <v>0</v>
      </c>
      <c r="N30" s="17">
        <v>0</v>
      </c>
      <c r="O30" s="17">
        <v>0</v>
      </c>
      <c r="P30" s="17">
        <v>0</v>
      </c>
      <c r="Q30" s="17">
        <v>0</v>
      </c>
    </row>
    <row r="31" spans="1:17" ht="12.75">
      <c r="A31" s="17"/>
      <c r="B31" s="17" t="s">
        <v>190</v>
      </c>
      <c r="C31" s="17" t="s">
        <v>191</v>
      </c>
      <c r="D31" s="17" t="s">
        <v>151</v>
      </c>
      <c r="E31" s="17">
        <v>0</v>
      </c>
      <c r="F31" s="17">
        <v>0</v>
      </c>
      <c r="G31" s="17">
        <v>0</v>
      </c>
      <c r="H31" s="17">
        <v>0</v>
      </c>
      <c r="I31" s="17">
        <v>0</v>
      </c>
      <c r="J31" s="17">
        <v>0</v>
      </c>
      <c r="K31" s="17">
        <v>0</v>
      </c>
      <c r="L31" s="17">
        <v>0</v>
      </c>
      <c r="M31" s="17">
        <v>0</v>
      </c>
      <c r="N31" s="17">
        <v>0</v>
      </c>
      <c r="O31" s="17">
        <v>0</v>
      </c>
      <c r="P31" s="17">
        <v>0</v>
      </c>
      <c r="Q31" s="17">
        <v>0</v>
      </c>
    </row>
    <row r="32" spans="1:17" ht="12.75">
      <c r="A32" s="17"/>
      <c r="B32" s="17" t="s">
        <v>192</v>
      </c>
      <c r="C32" s="17" t="s">
        <v>193</v>
      </c>
      <c r="D32" s="17" t="s">
        <v>151</v>
      </c>
      <c r="E32" s="17">
        <v>1054394.35399</v>
      </c>
      <c r="F32" s="17">
        <v>194591.41151</v>
      </c>
      <c r="G32" s="17">
        <v>87956.96833</v>
      </c>
      <c r="H32" s="17">
        <v>39752.946</v>
      </c>
      <c r="I32" s="17">
        <v>31378</v>
      </c>
      <c r="J32" s="17">
        <v>71130.946</v>
      </c>
      <c r="K32" s="17">
        <v>0</v>
      </c>
      <c r="L32" s="17">
        <v>71130.946</v>
      </c>
      <c r="M32" s="17">
        <v>16826.02233</v>
      </c>
      <c r="N32" s="17">
        <v>18571.30794</v>
      </c>
      <c r="O32" s="17">
        <v>0</v>
      </c>
      <c r="P32" s="17">
        <v>0</v>
      </c>
      <c r="Q32" s="17">
        <v>0</v>
      </c>
    </row>
    <row r="33" spans="1:17" ht="12.75">
      <c r="A33" s="17"/>
      <c r="B33" s="17" t="s">
        <v>194</v>
      </c>
      <c r="C33" s="17" t="s">
        <v>195</v>
      </c>
      <c r="D33" s="17" t="s">
        <v>151</v>
      </c>
      <c r="E33" s="17">
        <v>4181.6713199999995</v>
      </c>
      <c r="F33" s="17">
        <v>0</v>
      </c>
      <c r="G33" s="17">
        <v>0</v>
      </c>
      <c r="H33" s="17">
        <v>0</v>
      </c>
      <c r="I33" s="17">
        <v>0</v>
      </c>
      <c r="J33" s="17">
        <v>0</v>
      </c>
      <c r="K33" s="17">
        <v>0</v>
      </c>
      <c r="L33" s="17">
        <v>0</v>
      </c>
      <c r="M33" s="17">
        <v>0</v>
      </c>
      <c r="N33" s="17">
        <v>0</v>
      </c>
      <c r="O33" s="17">
        <v>0</v>
      </c>
      <c r="P33" s="17">
        <v>0</v>
      </c>
      <c r="Q33" s="17">
        <v>0</v>
      </c>
    </row>
    <row r="34" spans="1:17" ht="12.75">
      <c r="A34" s="17"/>
      <c r="B34" s="17" t="s">
        <v>196</v>
      </c>
      <c r="C34" s="17" t="s">
        <v>197</v>
      </c>
      <c r="D34" s="17" t="s">
        <v>151</v>
      </c>
      <c r="E34" s="17">
        <v>853764.1123199998</v>
      </c>
      <c r="F34" s="17">
        <v>11717.51251</v>
      </c>
      <c r="G34" s="17">
        <v>16650.02233</v>
      </c>
      <c r="H34" s="17">
        <v>0</v>
      </c>
      <c r="I34" s="17">
        <v>0</v>
      </c>
      <c r="J34" s="17">
        <v>0</v>
      </c>
      <c r="K34" s="17">
        <v>0</v>
      </c>
      <c r="L34" s="17">
        <v>0</v>
      </c>
      <c r="M34" s="17">
        <v>16650.02233</v>
      </c>
      <c r="N34" s="17">
        <v>0</v>
      </c>
      <c r="O34" s="17">
        <v>0</v>
      </c>
      <c r="P34" s="17">
        <v>0</v>
      </c>
      <c r="Q34" s="17">
        <v>0</v>
      </c>
    </row>
    <row r="35" spans="1:17" ht="12.75">
      <c r="A35" s="17"/>
      <c r="B35" s="17" t="s">
        <v>198</v>
      </c>
      <c r="C35" s="17" t="s">
        <v>199</v>
      </c>
      <c r="D35" s="17" t="s">
        <v>151</v>
      </c>
      <c r="E35" s="17">
        <v>20536.516789999998</v>
      </c>
      <c r="F35" s="17">
        <v>0</v>
      </c>
      <c r="G35" s="17">
        <v>0</v>
      </c>
      <c r="H35" s="17">
        <v>0</v>
      </c>
      <c r="I35" s="17">
        <v>0</v>
      </c>
      <c r="J35" s="17">
        <v>0</v>
      </c>
      <c r="K35" s="17">
        <v>0</v>
      </c>
      <c r="L35" s="17">
        <v>0</v>
      </c>
      <c r="M35" s="17">
        <v>0</v>
      </c>
      <c r="N35" s="17">
        <v>0</v>
      </c>
      <c r="O35" s="17">
        <v>0</v>
      </c>
      <c r="P35" s="17">
        <v>0</v>
      </c>
      <c r="Q35" s="17">
        <v>0</v>
      </c>
    </row>
    <row r="36" spans="1:17" ht="12.75">
      <c r="A36" s="17"/>
      <c r="B36" s="17" t="s">
        <v>200</v>
      </c>
      <c r="C36" s="17" t="s">
        <v>201</v>
      </c>
      <c r="D36" s="17" t="s">
        <v>151</v>
      </c>
      <c r="E36" s="17">
        <v>186.89488</v>
      </c>
      <c r="F36" s="17">
        <v>11717.51251</v>
      </c>
      <c r="G36" s="17">
        <v>16650.02233</v>
      </c>
      <c r="H36" s="17">
        <v>0</v>
      </c>
      <c r="I36" s="17">
        <v>0</v>
      </c>
      <c r="J36" s="17">
        <v>0</v>
      </c>
      <c r="K36" s="17">
        <v>0</v>
      </c>
      <c r="L36" s="17">
        <v>0</v>
      </c>
      <c r="M36" s="17">
        <v>16650.02233</v>
      </c>
      <c r="N36" s="17">
        <v>0</v>
      </c>
      <c r="O36" s="17">
        <v>0</v>
      </c>
      <c r="P36" s="17">
        <v>0</v>
      </c>
      <c r="Q36" s="17">
        <v>0</v>
      </c>
    </row>
    <row r="37" spans="1:17" ht="12.75">
      <c r="A37" s="17"/>
      <c r="B37" s="17" t="s">
        <v>202</v>
      </c>
      <c r="C37" s="17" t="s">
        <v>203</v>
      </c>
      <c r="D37" s="17" t="s">
        <v>151</v>
      </c>
      <c r="E37" s="17">
        <v>743916.9519199999</v>
      </c>
      <c r="F37" s="17">
        <v>0</v>
      </c>
      <c r="G37" s="17">
        <v>0</v>
      </c>
      <c r="H37" s="17">
        <v>0</v>
      </c>
      <c r="I37" s="17">
        <v>0</v>
      </c>
      <c r="J37" s="17">
        <v>0</v>
      </c>
      <c r="K37" s="17">
        <v>0</v>
      </c>
      <c r="L37" s="17">
        <v>0</v>
      </c>
      <c r="M37" s="17">
        <v>0</v>
      </c>
      <c r="N37" s="17">
        <v>0</v>
      </c>
      <c r="O37" s="17">
        <v>0</v>
      </c>
      <c r="P37" s="17">
        <v>0</v>
      </c>
      <c r="Q37" s="17">
        <v>0</v>
      </c>
    </row>
    <row r="38" spans="1:17" ht="12.75">
      <c r="A38" s="17"/>
      <c r="B38" s="17" t="s">
        <v>204</v>
      </c>
      <c r="C38" s="17" t="s">
        <v>205</v>
      </c>
      <c r="D38" s="17" t="s">
        <v>151</v>
      </c>
      <c r="E38" s="17">
        <v>89119.3206</v>
      </c>
      <c r="F38" s="17">
        <v>0</v>
      </c>
      <c r="G38" s="17">
        <v>0</v>
      </c>
      <c r="H38" s="17">
        <v>0</v>
      </c>
      <c r="I38" s="17">
        <v>0</v>
      </c>
      <c r="J38" s="17">
        <v>0</v>
      </c>
      <c r="K38" s="17">
        <v>0</v>
      </c>
      <c r="L38" s="17">
        <v>0</v>
      </c>
      <c r="M38" s="17">
        <v>0</v>
      </c>
      <c r="N38" s="17">
        <v>0</v>
      </c>
      <c r="O38" s="17">
        <v>0</v>
      </c>
      <c r="P38" s="17">
        <v>0</v>
      </c>
      <c r="Q38" s="17">
        <v>0</v>
      </c>
    </row>
    <row r="39" spans="1:17" ht="12.75">
      <c r="A39" s="17"/>
      <c r="B39" s="17" t="s">
        <v>206</v>
      </c>
      <c r="C39" s="17" t="s">
        <v>207</v>
      </c>
      <c r="D39" s="17" t="s">
        <v>151</v>
      </c>
      <c r="E39" s="17">
        <v>0</v>
      </c>
      <c r="F39" s="17">
        <v>0</v>
      </c>
      <c r="G39" s="17">
        <v>0</v>
      </c>
      <c r="H39" s="17">
        <v>0</v>
      </c>
      <c r="I39" s="17">
        <v>0</v>
      </c>
      <c r="J39" s="17">
        <v>0</v>
      </c>
      <c r="K39" s="17">
        <v>0</v>
      </c>
      <c r="L39" s="17">
        <v>0</v>
      </c>
      <c r="M39" s="17">
        <v>0</v>
      </c>
      <c r="N39" s="17">
        <v>0</v>
      </c>
      <c r="O39" s="17">
        <v>0</v>
      </c>
      <c r="P39" s="17">
        <v>0</v>
      </c>
      <c r="Q39" s="17">
        <v>0</v>
      </c>
    </row>
    <row r="40" spans="1:17" ht="12.75">
      <c r="A40" s="17"/>
      <c r="B40" s="17" t="s">
        <v>208</v>
      </c>
      <c r="C40" s="17" t="s">
        <v>209</v>
      </c>
      <c r="D40" s="17" t="s">
        <v>151</v>
      </c>
      <c r="E40" s="17">
        <v>0</v>
      </c>
      <c r="F40" s="17">
        <v>0</v>
      </c>
      <c r="G40" s="17">
        <v>0</v>
      </c>
      <c r="H40" s="17">
        <v>0</v>
      </c>
      <c r="I40" s="17">
        <v>0</v>
      </c>
      <c r="J40" s="17">
        <v>0</v>
      </c>
      <c r="K40" s="17">
        <v>0</v>
      </c>
      <c r="L40" s="17">
        <v>0</v>
      </c>
      <c r="M40" s="17">
        <v>0</v>
      </c>
      <c r="N40" s="17">
        <v>0</v>
      </c>
      <c r="O40" s="17">
        <v>0</v>
      </c>
      <c r="P40" s="17">
        <v>0</v>
      </c>
      <c r="Q40" s="17">
        <v>0</v>
      </c>
    </row>
    <row r="41" spans="1:17" ht="12.75">
      <c r="A41" s="17"/>
      <c r="B41" s="17" t="s">
        <v>210</v>
      </c>
      <c r="C41" s="17" t="s">
        <v>211</v>
      </c>
      <c r="D41" s="17" t="s">
        <v>151</v>
      </c>
      <c r="E41" s="17">
        <v>4.42813</v>
      </c>
      <c r="F41" s="17">
        <v>0</v>
      </c>
      <c r="G41" s="17">
        <v>0</v>
      </c>
      <c r="H41" s="17">
        <v>0</v>
      </c>
      <c r="I41" s="17">
        <v>0</v>
      </c>
      <c r="J41" s="17">
        <v>0</v>
      </c>
      <c r="K41" s="17">
        <v>0</v>
      </c>
      <c r="L41" s="17">
        <v>0</v>
      </c>
      <c r="M41" s="17">
        <v>0</v>
      </c>
      <c r="N41" s="17">
        <v>0</v>
      </c>
      <c r="O41" s="17">
        <v>0</v>
      </c>
      <c r="P41" s="17">
        <v>0</v>
      </c>
      <c r="Q41" s="17">
        <v>0</v>
      </c>
    </row>
    <row r="42" spans="1:17" ht="12.75">
      <c r="A42" s="17"/>
      <c r="B42" s="17" t="s">
        <v>212</v>
      </c>
      <c r="C42" s="17" t="s">
        <v>213</v>
      </c>
      <c r="D42" s="17" t="s">
        <v>151</v>
      </c>
      <c r="E42" s="17">
        <v>359.91558000000003</v>
      </c>
      <c r="F42" s="17">
        <v>0</v>
      </c>
      <c r="G42" s="17">
        <v>0</v>
      </c>
      <c r="H42" s="17">
        <v>0</v>
      </c>
      <c r="I42" s="17">
        <v>0</v>
      </c>
      <c r="J42" s="17">
        <v>0</v>
      </c>
      <c r="K42" s="17">
        <v>0</v>
      </c>
      <c r="L42" s="17">
        <v>0</v>
      </c>
      <c r="M42" s="17">
        <v>0</v>
      </c>
      <c r="N42" s="17">
        <v>0</v>
      </c>
      <c r="O42" s="17">
        <v>0</v>
      </c>
      <c r="P42" s="17">
        <v>0</v>
      </c>
      <c r="Q42" s="17">
        <v>0</v>
      </c>
    </row>
    <row r="43" spans="1:17" ht="12.75">
      <c r="A43" s="17"/>
      <c r="B43" s="17" t="s">
        <v>214</v>
      </c>
      <c r="C43" s="17" t="s">
        <v>215</v>
      </c>
      <c r="D43" s="17" t="s">
        <v>151</v>
      </c>
      <c r="E43" s="17">
        <v>0</v>
      </c>
      <c r="F43" s="17">
        <v>0</v>
      </c>
      <c r="G43" s="17">
        <v>0</v>
      </c>
      <c r="H43" s="17">
        <v>0</v>
      </c>
      <c r="I43" s="17">
        <v>0</v>
      </c>
      <c r="J43" s="17">
        <v>0</v>
      </c>
      <c r="K43" s="17">
        <v>0</v>
      </c>
      <c r="L43" s="17">
        <v>0</v>
      </c>
      <c r="M43" s="17">
        <v>0</v>
      </c>
      <c r="N43" s="17">
        <v>0</v>
      </c>
      <c r="O43" s="17">
        <v>0</v>
      </c>
      <c r="P43" s="17">
        <v>0</v>
      </c>
      <c r="Q43" s="17">
        <v>0</v>
      </c>
    </row>
    <row r="44" spans="1:17" ht="12.75">
      <c r="A44" s="17"/>
      <c r="B44" s="17" t="s">
        <v>216</v>
      </c>
      <c r="C44" s="17" t="s">
        <v>217</v>
      </c>
      <c r="D44" s="17" t="s">
        <v>151</v>
      </c>
      <c r="E44" s="17">
        <v>0</v>
      </c>
      <c r="F44" s="17">
        <v>0</v>
      </c>
      <c r="G44" s="17">
        <v>0</v>
      </c>
      <c r="H44" s="17">
        <v>0</v>
      </c>
      <c r="I44" s="17">
        <v>0</v>
      </c>
      <c r="J44" s="17">
        <v>0</v>
      </c>
      <c r="K44" s="17">
        <v>0</v>
      </c>
      <c r="L44" s="17">
        <v>0</v>
      </c>
      <c r="M44" s="17">
        <v>0</v>
      </c>
      <c r="N44" s="17">
        <v>0</v>
      </c>
      <c r="O44" s="17">
        <v>0</v>
      </c>
      <c r="P44" s="17">
        <v>0</v>
      </c>
      <c r="Q44" s="17">
        <v>0</v>
      </c>
    </row>
    <row r="45" spans="1:17" ht="12.75">
      <c r="A45" s="17"/>
      <c r="B45" s="17" t="s">
        <v>218</v>
      </c>
      <c r="C45" s="17" t="s">
        <v>219</v>
      </c>
      <c r="D45" s="17" t="s">
        <v>151</v>
      </c>
      <c r="E45" s="17">
        <v>177029.82259</v>
      </c>
      <c r="F45" s="17">
        <v>150598.621</v>
      </c>
      <c r="G45" s="17">
        <v>71020.946</v>
      </c>
      <c r="H45" s="17">
        <v>39642.946</v>
      </c>
      <c r="I45" s="17">
        <v>31378</v>
      </c>
      <c r="J45" s="17">
        <v>71020.946</v>
      </c>
      <c r="K45" s="17">
        <v>0</v>
      </c>
      <c r="L45" s="17">
        <v>71020.946</v>
      </c>
      <c r="M45" s="17">
        <v>0</v>
      </c>
      <c r="N45" s="17">
        <v>0</v>
      </c>
      <c r="O45" s="17">
        <v>0</v>
      </c>
      <c r="P45" s="17">
        <v>0</v>
      </c>
      <c r="Q45" s="17">
        <v>0</v>
      </c>
    </row>
    <row r="46" spans="1:17" ht="12.75">
      <c r="A46" s="17"/>
      <c r="B46" s="17" t="s">
        <v>220</v>
      </c>
      <c r="C46" s="17" t="s">
        <v>221</v>
      </c>
      <c r="D46" s="17" t="s">
        <v>151</v>
      </c>
      <c r="E46" s="17">
        <v>2024.75423</v>
      </c>
      <c r="F46" s="17">
        <v>0</v>
      </c>
      <c r="G46" s="17">
        <v>0</v>
      </c>
      <c r="H46" s="17">
        <v>0</v>
      </c>
      <c r="I46" s="17">
        <v>0</v>
      </c>
      <c r="J46" s="17">
        <v>0</v>
      </c>
      <c r="K46" s="17">
        <v>0</v>
      </c>
      <c r="L46" s="17">
        <v>0</v>
      </c>
      <c r="M46" s="17">
        <v>0</v>
      </c>
      <c r="N46" s="17">
        <v>0</v>
      </c>
      <c r="O46" s="17">
        <v>0</v>
      </c>
      <c r="P46" s="17">
        <v>0</v>
      </c>
      <c r="Q46" s="17">
        <v>0</v>
      </c>
    </row>
    <row r="47" spans="1:17" ht="12.75">
      <c r="A47" s="17"/>
      <c r="B47" s="17" t="s">
        <v>222</v>
      </c>
      <c r="C47" s="17" t="s">
        <v>223</v>
      </c>
      <c r="D47" s="17" t="s">
        <v>151</v>
      </c>
      <c r="E47" s="17">
        <v>0</v>
      </c>
      <c r="F47" s="17">
        <v>0</v>
      </c>
      <c r="G47" s="17">
        <v>0</v>
      </c>
      <c r="H47" s="17">
        <v>0</v>
      </c>
      <c r="I47" s="17">
        <v>0</v>
      </c>
      <c r="J47" s="17">
        <v>0</v>
      </c>
      <c r="K47" s="17">
        <v>0</v>
      </c>
      <c r="L47" s="17">
        <v>0</v>
      </c>
      <c r="M47" s="17">
        <v>0</v>
      </c>
      <c r="N47" s="17">
        <v>0</v>
      </c>
      <c r="O47" s="17">
        <v>0</v>
      </c>
      <c r="P47" s="17">
        <v>0</v>
      </c>
      <c r="Q47" s="17">
        <v>0</v>
      </c>
    </row>
    <row r="48" spans="1:17" ht="12.75">
      <c r="A48" s="17"/>
      <c r="B48" s="17" t="s">
        <v>224</v>
      </c>
      <c r="C48" s="17" t="s">
        <v>225</v>
      </c>
      <c r="D48" s="17" t="s">
        <v>151</v>
      </c>
      <c r="E48" s="17">
        <v>17034.07795</v>
      </c>
      <c r="F48" s="17">
        <v>32275.278</v>
      </c>
      <c r="G48" s="17">
        <v>286</v>
      </c>
      <c r="H48" s="17">
        <v>110</v>
      </c>
      <c r="I48" s="17">
        <v>0</v>
      </c>
      <c r="J48" s="17">
        <v>110</v>
      </c>
      <c r="K48" s="17">
        <v>0</v>
      </c>
      <c r="L48" s="17">
        <v>110</v>
      </c>
      <c r="M48" s="17">
        <v>176</v>
      </c>
      <c r="N48" s="17">
        <v>18571.30794</v>
      </c>
      <c r="O48" s="17">
        <v>0</v>
      </c>
      <c r="P48" s="17">
        <v>0</v>
      </c>
      <c r="Q48" s="17">
        <v>0</v>
      </c>
    </row>
    <row r="49" spans="1:17" ht="12.75">
      <c r="A49" s="17"/>
      <c r="B49" s="17" t="s">
        <v>226</v>
      </c>
      <c r="C49" s="17" t="s">
        <v>227</v>
      </c>
      <c r="D49" s="17" t="s">
        <v>151</v>
      </c>
      <c r="E49" s="17">
        <v>612601.5689899999</v>
      </c>
      <c r="F49" s="17">
        <v>756185.89</v>
      </c>
      <c r="G49" s="17">
        <v>645269.8</v>
      </c>
      <c r="H49" s="17">
        <v>158337.03999999998</v>
      </c>
      <c r="I49" s="17">
        <v>158827.9</v>
      </c>
      <c r="J49" s="17">
        <v>317164.94</v>
      </c>
      <c r="K49" s="17">
        <v>163468.90000000002</v>
      </c>
      <c r="L49" s="17">
        <v>480633.84</v>
      </c>
      <c r="M49" s="17">
        <v>164635.96</v>
      </c>
      <c r="N49" s="17">
        <v>710296.65</v>
      </c>
      <c r="O49" s="17">
        <v>710085.13</v>
      </c>
      <c r="P49" s="17">
        <v>666433.55</v>
      </c>
      <c r="Q49" s="17">
        <v>764967.19</v>
      </c>
    </row>
    <row r="50" spans="1:17" ht="12.75">
      <c r="A50" s="17"/>
      <c r="B50" s="17" t="s">
        <v>228</v>
      </c>
      <c r="C50" s="17" t="s">
        <v>229</v>
      </c>
      <c r="D50" s="17" t="s">
        <v>151</v>
      </c>
      <c r="E50" s="17">
        <v>207196.34506</v>
      </c>
      <c r="F50" s="17">
        <v>65073.38</v>
      </c>
      <c r="G50" s="17">
        <v>167378.56</v>
      </c>
      <c r="H50" s="17">
        <v>31912.04</v>
      </c>
      <c r="I50" s="17">
        <v>50505.83</v>
      </c>
      <c r="J50" s="17">
        <v>82417.87</v>
      </c>
      <c r="K50" s="17">
        <v>46275.73</v>
      </c>
      <c r="L50" s="17">
        <v>128693.6</v>
      </c>
      <c r="M50" s="17">
        <v>38684.96</v>
      </c>
      <c r="N50" s="17">
        <v>448127.92</v>
      </c>
      <c r="O50" s="17">
        <v>110134.35</v>
      </c>
      <c r="P50" s="17">
        <v>59136.8</v>
      </c>
      <c r="Q50" s="17">
        <v>493327.75</v>
      </c>
    </row>
    <row r="51" spans="1:17" ht="12.75">
      <c r="A51" s="17"/>
      <c r="B51" s="17" t="s">
        <v>230</v>
      </c>
      <c r="C51" s="17" t="s">
        <v>231</v>
      </c>
      <c r="D51" s="17" t="s">
        <v>151</v>
      </c>
      <c r="E51" s="17">
        <v>248936.76977</v>
      </c>
      <c r="F51" s="17">
        <v>513360.41</v>
      </c>
      <c r="G51" s="17">
        <v>342698.4</v>
      </c>
      <c r="H51" s="17">
        <v>95153.08</v>
      </c>
      <c r="I51" s="17">
        <v>76706.13</v>
      </c>
      <c r="J51" s="17">
        <v>171859.21000000002</v>
      </c>
      <c r="K51" s="17">
        <v>83611.1</v>
      </c>
      <c r="L51" s="17">
        <v>255470.31000000003</v>
      </c>
      <c r="M51" s="17">
        <v>87228.09</v>
      </c>
      <c r="N51" s="17">
        <v>87275.57</v>
      </c>
      <c r="O51" s="17">
        <v>367414.09</v>
      </c>
      <c r="P51" s="17">
        <v>427859.05</v>
      </c>
      <c r="Q51" s="17">
        <v>122915.78</v>
      </c>
    </row>
    <row r="52" spans="1:17" ht="12.75">
      <c r="A52" s="17"/>
      <c r="B52" s="17" t="s">
        <v>232</v>
      </c>
      <c r="C52" s="17" t="s">
        <v>233</v>
      </c>
      <c r="D52" s="17" t="s">
        <v>151</v>
      </c>
      <c r="E52" s="17">
        <v>0</v>
      </c>
      <c r="F52" s="17">
        <v>0</v>
      </c>
      <c r="G52" s="17">
        <v>0</v>
      </c>
      <c r="H52" s="17">
        <v>0</v>
      </c>
      <c r="I52" s="17">
        <v>0</v>
      </c>
      <c r="J52" s="17">
        <v>0</v>
      </c>
      <c r="K52" s="17">
        <v>0</v>
      </c>
      <c r="L52" s="17">
        <v>0</v>
      </c>
      <c r="M52" s="17">
        <v>0</v>
      </c>
      <c r="N52" s="17">
        <v>0</v>
      </c>
      <c r="O52" s="17">
        <v>0</v>
      </c>
      <c r="P52" s="17">
        <v>0</v>
      </c>
      <c r="Q52" s="17">
        <v>0</v>
      </c>
    </row>
    <row r="53" spans="1:17" ht="12.75">
      <c r="A53" s="17"/>
      <c r="B53" s="17" t="s">
        <v>234</v>
      </c>
      <c r="C53" s="17" t="s">
        <v>235</v>
      </c>
      <c r="D53" s="17" t="s">
        <v>151</v>
      </c>
      <c r="E53" s="17">
        <v>144016.77865</v>
      </c>
      <c r="F53" s="17">
        <v>147662.43</v>
      </c>
      <c r="G53" s="17">
        <v>135192.84</v>
      </c>
      <c r="H53" s="17">
        <v>31271.92</v>
      </c>
      <c r="I53" s="17">
        <v>31615.94</v>
      </c>
      <c r="J53" s="17">
        <v>62887.86</v>
      </c>
      <c r="K53" s="17">
        <v>33582.07</v>
      </c>
      <c r="L53" s="17">
        <v>96469.93</v>
      </c>
      <c r="M53" s="17">
        <v>38722.91</v>
      </c>
      <c r="N53" s="17">
        <v>152386.4</v>
      </c>
      <c r="O53" s="17">
        <v>168846.56</v>
      </c>
      <c r="P53" s="17">
        <v>178375.44</v>
      </c>
      <c r="Q53" s="17">
        <v>111287.35</v>
      </c>
    </row>
    <row r="54" spans="1:17" ht="12.75">
      <c r="A54" s="17"/>
      <c r="B54" s="17" t="s">
        <v>236</v>
      </c>
      <c r="C54" s="17" t="s">
        <v>237</v>
      </c>
      <c r="D54" s="17" t="s">
        <v>151</v>
      </c>
      <c r="E54" s="17">
        <v>12451.675510000001</v>
      </c>
      <c r="F54" s="17">
        <v>30089.67</v>
      </c>
      <c r="G54" s="17">
        <v>0</v>
      </c>
      <c r="H54" s="17">
        <v>0</v>
      </c>
      <c r="I54" s="17">
        <v>0</v>
      </c>
      <c r="J54" s="17">
        <v>0</v>
      </c>
      <c r="K54" s="17">
        <v>0</v>
      </c>
      <c r="L54" s="17">
        <v>0</v>
      </c>
      <c r="M54" s="17">
        <v>0</v>
      </c>
      <c r="N54" s="17">
        <v>22506.76</v>
      </c>
      <c r="O54" s="17">
        <v>63690.13</v>
      </c>
      <c r="P54" s="17">
        <v>1062.26</v>
      </c>
      <c r="Q54" s="17">
        <v>37436.31</v>
      </c>
    </row>
    <row r="55" spans="1:17" ht="12.75">
      <c r="A55" s="17"/>
      <c r="B55" s="17" t="s">
        <v>238</v>
      </c>
      <c r="C55" s="17" t="s">
        <v>239</v>
      </c>
      <c r="D55" s="17" t="s">
        <v>151</v>
      </c>
      <c r="E55" s="17">
        <v>2001338.3087900002</v>
      </c>
      <c r="F55" s="17">
        <v>446848.98740000004</v>
      </c>
      <c r="G55" s="17">
        <v>282228.48206999997</v>
      </c>
      <c r="H55" s="17">
        <v>112223.18439</v>
      </c>
      <c r="I55" s="17">
        <v>54901.58519</v>
      </c>
      <c r="J55" s="17">
        <v>167124.76958</v>
      </c>
      <c r="K55" s="17">
        <v>32706.590940000002</v>
      </c>
      <c r="L55" s="17">
        <v>199831.36052</v>
      </c>
      <c r="M55" s="17">
        <v>82397.12155000001</v>
      </c>
      <c r="N55" s="17">
        <v>148295.73963999999</v>
      </c>
      <c r="O55" s="17">
        <v>144640.14322</v>
      </c>
      <c r="P55" s="17">
        <v>126408.14153000001</v>
      </c>
      <c r="Q55" s="17">
        <v>127406.27210000002</v>
      </c>
    </row>
    <row r="56" spans="1:17" ht="12.75">
      <c r="A56" s="17"/>
      <c r="B56" s="17" t="s">
        <v>240</v>
      </c>
      <c r="C56" s="17" t="s">
        <v>241</v>
      </c>
      <c r="D56" s="17" t="s">
        <v>151</v>
      </c>
      <c r="E56" s="17">
        <v>11749.7876</v>
      </c>
      <c r="F56" s="17">
        <v>13800.04514</v>
      </c>
      <c r="G56" s="17">
        <v>18689.49052</v>
      </c>
      <c r="H56" s="17">
        <v>2537.54842</v>
      </c>
      <c r="I56" s="17">
        <v>1757.33264</v>
      </c>
      <c r="J56" s="17">
        <v>4294.88106</v>
      </c>
      <c r="K56" s="17">
        <v>1292.0235</v>
      </c>
      <c r="L56" s="17">
        <v>5586.90456</v>
      </c>
      <c r="M56" s="17">
        <v>13102.58596</v>
      </c>
      <c r="N56" s="17">
        <v>19378.89127</v>
      </c>
      <c r="O56" s="17">
        <v>20065.87855</v>
      </c>
      <c r="P56" s="17">
        <v>20780.71522</v>
      </c>
      <c r="Q56" s="17">
        <v>21524.53354</v>
      </c>
    </row>
    <row r="57" spans="1:17" ht="12.75">
      <c r="A57" s="17"/>
      <c r="B57" s="17" t="s">
        <v>242</v>
      </c>
      <c r="C57" s="17" t="s">
        <v>243</v>
      </c>
      <c r="D57" s="17" t="s">
        <v>151</v>
      </c>
      <c r="E57" s="17">
        <v>22146.31112</v>
      </c>
      <c r="F57" s="17">
        <v>26569.10494</v>
      </c>
      <c r="G57" s="17">
        <v>32396.53896</v>
      </c>
      <c r="H57" s="17">
        <v>6938.6231</v>
      </c>
      <c r="I57" s="17">
        <v>9368.46678</v>
      </c>
      <c r="J57" s="17">
        <v>16307.08988</v>
      </c>
      <c r="K57" s="17">
        <v>8279.75543</v>
      </c>
      <c r="L57" s="17">
        <v>24586.84531</v>
      </c>
      <c r="M57" s="17">
        <v>7809.69365</v>
      </c>
      <c r="N57" s="17">
        <v>33593.53814</v>
      </c>
      <c r="O57" s="17">
        <v>34799.97257</v>
      </c>
      <c r="P57" s="17">
        <v>36055.20052</v>
      </c>
      <c r="Q57" s="17">
        <v>37360.77117</v>
      </c>
    </row>
    <row r="58" spans="1:17" ht="12.75">
      <c r="A58" s="17"/>
      <c r="B58" s="17" t="s">
        <v>244</v>
      </c>
      <c r="C58" s="17" t="s">
        <v>245</v>
      </c>
      <c r="D58" s="17" t="s">
        <v>151</v>
      </c>
      <c r="E58" s="17">
        <v>0</v>
      </c>
      <c r="F58" s="17">
        <v>38.97504</v>
      </c>
      <c r="G58" s="17">
        <v>77.94944</v>
      </c>
      <c r="H58" s="17">
        <v>19.48736</v>
      </c>
      <c r="I58" s="17">
        <v>19.48736</v>
      </c>
      <c r="J58" s="17">
        <v>38.97472</v>
      </c>
      <c r="K58" s="17">
        <v>19.48736</v>
      </c>
      <c r="L58" s="17">
        <v>58.46208</v>
      </c>
      <c r="M58" s="17">
        <v>19.48736</v>
      </c>
      <c r="N58" s="17">
        <v>81.06744</v>
      </c>
      <c r="O58" s="17">
        <v>84.31013</v>
      </c>
      <c r="P58" s="17">
        <v>87.68242</v>
      </c>
      <c r="Q58" s="17">
        <v>91.19015</v>
      </c>
    </row>
    <row r="59" spans="1:17" ht="12.75">
      <c r="A59" s="17"/>
      <c r="B59" s="17" t="s">
        <v>246</v>
      </c>
      <c r="C59" s="17" t="s">
        <v>247</v>
      </c>
      <c r="D59" s="17" t="s">
        <v>151</v>
      </c>
      <c r="E59" s="17">
        <v>2377.8103799999994</v>
      </c>
      <c r="F59" s="17">
        <v>2354.88093</v>
      </c>
      <c r="G59" s="17">
        <v>3026.3315000000002</v>
      </c>
      <c r="H59" s="17">
        <v>0</v>
      </c>
      <c r="I59" s="17">
        <v>1937.914</v>
      </c>
      <c r="J59" s="17">
        <v>1937.914</v>
      </c>
      <c r="K59" s="17">
        <v>959.05997</v>
      </c>
      <c r="L59" s="17">
        <v>2896.97397</v>
      </c>
      <c r="M59" s="17">
        <v>129.35753</v>
      </c>
      <c r="N59" s="17">
        <v>3147.35946</v>
      </c>
      <c r="O59" s="17">
        <v>3273.16739</v>
      </c>
      <c r="P59" s="17">
        <v>3404.1683</v>
      </c>
      <c r="Q59" s="17">
        <v>3540.36348</v>
      </c>
    </row>
    <row r="60" spans="1:17" ht="12.75">
      <c r="A60" s="17"/>
      <c r="B60" s="17" t="s">
        <v>248</v>
      </c>
      <c r="C60" s="17" t="s">
        <v>249</v>
      </c>
      <c r="D60" s="17" t="s">
        <v>151</v>
      </c>
      <c r="E60" s="17">
        <v>19768.50074</v>
      </c>
      <c r="F60" s="17">
        <v>24175.24897</v>
      </c>
      <c r="G60" s="17">
        <v>29292.25802</v>
      </c>
      <c r="H60" s="17">
        <v>6919.13574</v>
      </c>
      <c r="I60" s="17">
        <v>7411.06542</v>
      </c>
      <c r="J60" s="17">
        <v>14330.20116</v>
      </c>
      <c r="K60" s="17">
        <v>7301.2081</v>
      </c>
      <c r="L60" s="17">
        <v>21631.40926</v>
      </c>
      <c r="M60" s="17">
        <v>7660.84876</v>
      </c>
      <c r="N60" s="17">
        <v>30365.11124</v>
      </c>
      <c r="O60" s="17">
        <v>31442.49505</v>
      </c>
      <c r="P60" s="17">
        <v>32563.3498</v>
      </c>
      <c r="Q60" s="17">
        <v>33729.21754</v>
      </c>
    </row>
    <row r="61" spans="1:17" ht="12.75">
      <c r="A61" s="17"/>
      <c r="B61" s="17" t="s">
        <v>250</v>
      </c>
      <c r="C61" s="17" t="s">
        <v>251</v>
      </c>
      <c r="D61" s="17" t="s">
        <v>151</v>
      </c>
      <c r="E61" s="17">
        <v>0</v>
      </c>
      <c r="F61" s="17">
        <v>0</v>
      </c>
      <c r="G61" s="17">
        <v>0</v>
      </c>
      <c r="H61" s="17">
        <v>0</v>
      </c>
      <c r="I61" s="17">
        <v>0</v>
      </c>
      <c r="J61" s="17">
        <v>0</v>
      </c>
      <c r="K61" s="17">
        <v>0</v>
      </c>
      <c r="L61" s="17">
        <v>0</v>
      </c>
      <c r="M61" s="17">
        <v>0</v>
      </c>
      <c r="N61" s="17">
        <v>0</v>
      </c>
      <c r="O61" s="17">
        <v>0</v>
      </c>
      <c r="P61" s="17">
        <v>0</v>
      </c>
      <c r="Q61" s="17">
        <v>0</v>
      </c>
    </row>
    <row r="62" spans="1:17" ht="12.75">
      <c r="A62" s="17"/>
      <c r="B62" s="17" t="s">
        <v>252</v>
      </c>
      <c r="C62" s="17" t="s">
        <v>253</v>
      </c>
      <c r="D62" s="17" t="s">
        <v>151</v>
      </c>
      <c r="E62" s="17">
        <v>3465.12658</v>
      </c>
      <c r="F62" s="17">
        <v>3735.71757</v>
      </c>
      <c r="G62" s="17">
        <v>6601.32622</v>
      </c>
      <c r="H62" s="17">
        <v>1531.73156</v>
      </c>
      <c r="I62" s="17">
        <v>1683.73156</v>
      </c>
      <c r="J62" s="17">
        <v>3215.46312</v>
      </c>
      <c r="K62" s="17">
        <v>1739.13156</v>
      </c>
      <c r="L62" s="17">
        <v>4954.59468</v>
      </c>
      <c r="M62" s="17">
        <v>1646.73154</v>
      </c>
      <c r="N62" s="17">
        <v>6867.02561</v>
      </c>
      <c r="O62" s="17">
        <v>7134.94571</v>
      </c>
      <c r="P62" s="17">
        <v>7431.80041</v>
      </c>
      <c r="Q62" s="17">
        <v>7722.52846</v>
      </c>
    </row>
    <row r="63" spans="1:17" ht="12.75">
      <c r="A63" s="17"/>
      <c r="B63" s="17" t="s">
        <v>254</v>
      </c>
      <c r="C63" s="17" t="s">
        <v>255</v>
      </c>
      <c r="D63" s="17" t="s">
        <v>151</v>
      </c>
      <c r="E63" s="17">
        <v>0</v>
      </c>
      <c r="F63" s="17">
        <v>0</v>
      </c>
      <c r="G63" s="17">
        <v>0</v>
      </c>
      <c r="H63" s="17">
        <v>0</v>
      </c>
      <c r="I63" s="17">
        <v>0</v>
      </c>
      <c r="J63" s="17">
        <v>0</v>
      </c>
      <c r="K63" s="17">
        <v>0</v>
      </c>
      <c r="L63" s="17">
        <v>0</v>
      </c>
      <c r="M63" s="17">
        <v>0</v>
      </c>
      <c r="N63" s="17">
        <v>0</v>
      </c>
      <c r="O63" s="17">
        <v>0</v>
      </c>
      <c r="P63" s="17">
        <v>0</v>
      </c>
      <c r="Q63" s="17">
        <v>0</v>
      </c>
    </row>
    <row r="64" spans="1:17" ht="12.75">
      <c r="A64" s="17"/>
      <c r="B64" s="17" t="s">
        <v>256</v>
      </c>
      <c r="C64" s="17" t="s">
        <v>257</v>
      </c>
      <c r="D64" s="17" t="s">
        <v>151</v>
      </c>
      <c r="E64" s="17">
        <v>1924.91035</v>
      </c>
      <c r="F64" s="17">
        <v>3197.00982</v>
      </c>
      <c r="G64" s="17">
        <v>4743.96372</v>
      </c>
      <c r="H64" s="17">
        <v>1180.19807</v>
      </c>
      <c r="I64" s="17">
        <v>1586.00353</v>
      </c>
      <c r="J64" s="17">
        <v>2766.2016000000003</v>
      </c>
      <c r="K64" s="17">
        <v>1581.1354000000001</v>
      </c>
      <c r="L64" s="17">
        <v>4347.3369999999995</v>
      </c>
      <c r="M64" s="17">
        <v>396.62672</v>
      </c>
      <c r="N64" s="17">
        <v>4642.34823</v>
      </c>
      <c r="O64" s="17">
        <v>4760.209269999999</v>
      </c>
      <c r="P64" s="17">
        <v>4904.57595</v>
      </c>
      <c r="Q64" s="17">
        <v>5037.79586</v>
      </c>
    </row>
    <row r="65" spans="1:17" ht="12.75">
      <c r="A65" s="17"/>
      <c r="B65" s="17" t="s">
        <v>258</v>
      </c>
      <c r="C65" s="17" t="s">
        <v>259</v>
      </c>
      <c r="D65" s="17" t="s">
        <v>151</v>
      </c>
      <c r="E65" s="17">
        <v>0</v>
      </c>
      <c r="F65" s="17">
        <v>0</v>
      </c>
      <c r="G65" s="17">
        <v>0</v>
      </c>
      <c r="H65" s="17">
        <v>0</v>
      </c>
      <c r="I65" s="17">
        <v>0</v>
      </c>
      <c r="J65" s="17">
        <v>0</v>
      </c>
      <c r="K65" s="17">
        <v>0</v>
      </c>
      <c r="L65" s="17">
        <v>0</v>
      </c>
      <c r="M65" s="17">
        <v>0</v>
      </c>
      <c r="N65" s="17">
        <v>0</v>
      </c>
      <c r="O65" s="17">
        <v>0</v>
      </c>
      <c r="P65" s="17">
        <v>0</v>
      </c>
      <c r="Q65" s="17">
        <v>0</v>
      </c>
    </row>
    <row r="66" spans="1:17" ht="12.75">
      <c r="A66" s="17"/>
      <c r="B66" s="17" t="s">
        <v>260</v>
      </c>
      <c r="C66" s="17" t="s">
        <v>261</v>
      </c>
      <c r="D66" s="17" t="s">
        <v>151</v>
      </c>
      <c r="E66" s="17">
        <v>1284.8422300000002</v>
      </c>
      <c r="F66" s="17">
        <v>1700.14143</v>
      </c>
      <c r="G66" s="17">
        <v>3449.61248</v>
      </c>
      <c r="H66" s="17">
        <v>977.13698</v>
      </c>
      <c r="I66" s="17">
        <v>975.56204</v>
      </c>
      <c r="J66" s="17">
        <v>1952.69902</v>
      </c>
      <c r="K66" s="17">
        <v>1264.3601</v>
      </c>
      <c r="L66" s="17">
        <v>3217.05912</v>
      </c>
      <c r="M66" s="17">
        <v>232.55336</v>
      </c>
      <c r="N66" s="17">
        <v>3301.56112</v>
      </c>
      <c r="O66" s="17">
        <v>3422.40017</v>
      </c>
      <c r="P66" s="17">
        <v>3547.98176</v>
      </c>
      <c r="Q66" s="17">
        <v>3678.48577</v>
      </c>
    </row>
    <row r="67" spans="1:17" ht="12.75">
      <c r="A67" s="17"/>
      <c r="B67" s="17" t="s">
        <v>262</v>
      </c>
      <c r="C67" s="17" t="s">
        <v>263</v>
      </c>
      <c r="D67" s="17" t="s">
        <v>151</v>
      </c>
      <c r="E67" s="17">
        <v>640.06812</v>
      </c>
      <c r="F67" s="17">
        <v>1496.86839</v>
      </c>
      <c r="G67" s="17">
        <v>1294.3512400000002</v>
      </c>
      <c r="H67" s="17">
        <v>203.06109</v>
      </c>
      <c r="I67" s="17">
        <v>610.44149</v>
      </c>
      <c r="J67" s="17">
        <v>813.5025800000001</v>
      </c>
      <c r="K67" s="17">
        <v>316.7753</v>
      </c>
      <c r="L67" s="17">
        <v>1130.27788</v>
      </c>
      <c r="M67" s="17">
        <v>164.07336</v>
      </c>
      <c r="N67" s="17">
        <v>1340.78711</v>
      </c>
      <c r="O67" s="17">
        <v>1337.8091</v>
      </c>
      <c r="P67" s="17">
        <v>1356.59419</v>
      </c>
      <c r="Q67" s="17">
        <v>1359.31009</v>
      </c>
    </row>
    <row r="68" spans="1:17" ht="12.75">
      <c r="A68" s="17"/>
      <c r="B68" s="17" t="s">
        <v>264</v>
      </c>
      <c r="C68" s="17" t="s">
        <v>265</v>
      </c>
      <c r="D68" s="17" t="s">
        <v>151</v>
      </c>
      <c r="E68" s="17">
        <v>5252.56599</v>
      </c>
      <c r="F68" s="17">
        <v>14351.28442</v>
      </c>
      <c r="G68" s="17">
        <v>1241.39469</v>
      </c>
      <c r="H68" s="17">
        <v>698.85687</v>
      </c>
      <c r="I68" s="17">
        <v>197.4033</v>
      </c>
      <c r="J68" s="17">
        <v>896.26017</v>
      </c>
      <c r="K68" s="17">
        <v>154.33835</v>
      </c>
      <c r="L68" s="17">
        <v>1050.59852</v>
      </c>
      <c r="M68" s="17">
        <v>190.79617000000002</v>
      </c>
      <c r="N68" s="17">
        <v>3019.6445</v>
      </c>
      <c r="O68" s="17">
        <v>345.30888</v>
      </c>
      <c r="P68" s="17">
        <v>359.1066</v>
      </c>
      <c r="Q68" s="17">
        <v>370.31014</v>
      </c>
    </row>
    <row r="69" spans="1:17" ht="12.75">
      <c r="A69" s="17"/>
      <c r="B69" s="17" t="s">
        <v>266</v>
      </c>
      <c r="C69" s="17" t="s">
        <v>267</v>
      </c>
      <c r="D69" s="17" t="s">
        <v>151</v>
      </c>
      <c r="E69" s="17">
        <v>0</v>
      </c>
      <c r="F69" s="17">
        <v>0</v>
      </c>
      <c r="G69" s="17">
        <v>0</v>
      </c>
      <c r="H69" s="17">
        <v>0</v>
      </c>
      <c r="I69" s="17">
        <v>0</v>
      </c>
      <c r="J69" s="17">
        <v>0</v>
      </c>
      <c r="K69" s="17">
        <v>0</v>
      </c>
      <c r="L69" s="17">
        <v>0</v>
      </c>
      <c r="M69" s="17">
        <v>0</v>
      </c>
      <c r="N69" s="17">
        <v>0</v>
      </c>
      <c r="O69" s="17">
        <v>0</v>
      </c>
      <c r="P69" s="17">
        <v>0</v>
      </c>
      <c r="Q69" s="17">
        <v>0</v>
      </c>
    </row>
    <row r="70" spans="1:17" ht="12.75">
      <c r="A70" s="17"/>
      <c r="B70" s="17" t="s">
        <v>268</v>
      </c>
      <c r="C70" s="17" t="s">
        <v>269</v>
      </c>
      <c r="D70" s="17" t="s">
        <v>151</v>
      </c>
      <c r="E70" s="17">
        <v>506.92021</v>
      </c>
      <c r="F70" s="17">
        <v>0</v>
      </c>
      <c r="G70" s="17">
        <v>0</v>
      </c>
      <c r="H70" s="17">
        <v>0</v>
      </c>
      <c r="I70" s="17">
        <v>0</v>
      </c>
      <c r="J70" s="17">
        <v>0</v>
      </c>
      <c r="K70" s="17">
        <v>0</v>
      </c>
      <c r="L70" s="17">
        <v>0</v>
      </c>
      <c r="M70" s="17">
        <v>0</v>
      </c>
      <c r="N70" s="17">
        <v>0</v>
      </c>
      <c r="O70" s="17">
        <v>0</v>
      </c>
      <c r="P70" s="17">
        <v>0</v>
      </c>
      <c r="Q70" s="17">
        <v>0</v>
      </c>
    </row>
    <row r="71" spans="1:17" ht="12.75">
      <c r="A71" s="17"/>
      <c r="B71" s="17" t="s">
        <v>270</v>
      </c>
      <c r="C71" s="17" t="s">
        <v>271</v>
      </c>
      <c r="D71" s="17" t="s">
        <v>151</v>
      </c>
      <c r="E71" s="17">
        <v>27.61874</v>
      </c>
      <c r="F71" s="17">
        <v>24.93293</v>
      </c>
      <c r="G71" s="17">
        <v>152.88705</v>
      </c>
      <c r="H71" s="17">
        <v>90</v>
      </c>
      <c r="I71" s="17">
        <v>35</v>
      </c>
      <c r="J71" s="17">
        <v>125</v>
      </c>
      <c r="K71" s="17">
        <v>27.88705</v>
      </c>
      <c r="L71" s="17">
        <v>152.88705</v>
      </c>
      <c r="M71" s="17">
        <v>0</v>
      </c>
      <c r="N71" s="17">
        <v>0</v>
      </c>
      <c r="O71" s="17">
        <v>0</v>
      </c>
      <c r="P71" s="17">
        <v>0</v>
      </c>
      <c r="Q71" s="17">
        <v>0</v>
      </c>
    </row>
    <row r="72" spans="1:17" ht="12.75">
      <c r="A72" s="17"/>
      <c r="B72" s="17" t="s">
        <v>272</v>
      </c>
      <c r="C72" s="17" t="s">
        <v>273</v>
      </c>
      <c r="D72" s="17" t="s">
        <v>151</v>
      </c>
      <c r="E72" s="17">
        <v>1464.29005</v>
      </c>
      <c r="F72" s="17">
        <v>8269.67733</v>
      </c>
      <c r="G72" s="17">
        <v>93.0453</v>
      </c>
      <c r="H72" s="17">
        <v>0</v>
      </c>
      <c r="I72" s="17">
        <v>0</v>
      </c>
      <c r="J72" s="17">
        <v>0</v>
      </c>
      <c r="K72" s="17">
        <v>0</v>
      </c>
      <c r="L72" s="17">
        <v>0</v>
      </c>
      <c r="M72" s="17">
        <v>93.0453</v>
      </c>
      <c r="N72" s="17">
        <v>0</v>
      </c>
      <c r="O72" s="17">
        <v>0</v>
      </c>
      <c r="P72" s="17">
        <v>0</v>
      </c>
      <c r="Q72" s="17">
        <v>0</v>
      </c>
    </row>
    <row r="73" spans="1:17" ht="12.75">
      <c r="A73" s="17"/>
      <c r="B73" s="17" t="s">
        <v>274</v>
      </c>
      <c r="C73" s="17" t="s">
        <v>275</v>
      </c>
      <c r="D73" s="17" t="s">
        <v>151</v>
      </c>
      <c r="E73" s="17">
        <v>1563.6357500000001</v>
      </c>
      <c r="F73" s="17">
        <v>5562.79066</v>
      </c>
      <c r="G73" s="17">
        <v>511.106</v>
      </c>
      <c r="H73" s="17">
        <v>511.106</v>
      </c>
      <c r="I73" s="17">
        <v>0</v>
      </c>
      <c r="J73" s="17">
        <v>511.106</v>
      </c>
      <c r="K73" s="17">
        <v>0</v>
      </c>
      <c r="L73" s="17">
        <v>511.106</v>
      </c>
      <c r="M73" s="17">
        <v>0</v>
      </c>
      <c r="N73" s="17">
        <v>2683.667</v>
      </c>
      <c r="O73" s="17">
        <v>0</v>
      </c>
      <c r="P73" s="17">
        <v>0</v>
      </c>
      <c r="Q73" s="17">
        <v>0</v>
      </c>
    </row>
    <row r="74" spans="1:17" ht="12.75">
      <c r="A74" s="17"/>
      <c r="B74" s="17" t="s">
        <v>276</v>
      </c>
      <c r="C74" s="17" t="s">
        <v>277</v>
      </c>
      <c r="D74" s="17" t="s">
        <v>151</v>
      </c>
      <c r="E74" s="17">
        <v>0</v>
      </c>
      <c r="F74" s="17">
        <v>0</v>
      </c>
      <c r="G74" s="17">
        <v>0</v>
      </c>
      <c r="H74" s="17">
        <v>0</v>
      </c>
      <c r="I74" s="17">
        <v>0</v>
      </c>
      <c r="J74" s="17">
        <v>0</v>
      </c>
      <c r="K74" s="17">
        <v>0</v>
      </c>
      <c r="L74" s="17">
        <v>0</v>
      </c>
      <c r="M74" s="17">
        <v>0</v>
      </c>
      <c r="N74" s="17">
        <v>0</v>
      </c>
      <c r="O74" s="17">
        <v>0</v>
      </c>
      <c r="P74" s="17">
        <v>0</v>
      </c>
      <c r="Q74" s="17">
        <v>0</v>
      </c>
    </row>
    <row r="75" spans="1:17" ht="12.75">
      <c r="A75" s="17"/>
      <c r="B75" s="17" t="s">
        <v>278</v>
      </c>
      <c r="C75" s="17" t="s">
        <v>279</v>
      </c>
      <c r="D75" s="17" t="s">
        <v>151</v>
      </c>
      <c r="E75" s="17">
        <v>1690.10124</v>
      </c>
      <c r="F75" s="17">
        <v>493.8835</v>
      </c>
      <c r="G75" s="17">
        <v>484.35634000000005</v>
      </c>
      <c r="H75" s="17">
        <v>97.75087</v>
      </c>
      <c r="I75" s="17">
        <v>162.4033</v>
      </c>
      <c r="J75" s="17">
        <v>260.15417</v>
      </c>
      <c r="K75" s="17">
        <v>126.4513</v>
      </c>
      <c r="L75" s="17">
        <v>386.60547</v>
      </c>
      <c r="M75" s="17">
        <v>97.75087</v>
      </c>
      <c r="N75" s="17">
        <v>335.9775</v>
      </c>
      <c r="O75" s="17">
        <v>345.30888</v>
      </c>
      <c r="P75" s="17">
        <v>359.1066</v>
      </c>
      <c r="Q75" s="17">
        <v>370.31014</v>
      </c>
    </row>
    <row r="76" spans="1:17" ht="12.75">
      <c r="A76" s="17"/>
      <c r="B76" s="17" t="s">
        <v>280</v>
      </c>
      <c r="C76" s="17" t="s">
        <v>281</v>
      </c>
      <c r="D76" s="17" t="s">
        <v>151</v>
      </c>
      <c r="E76" s="17">
        <v>232.27831</v>
      </c>
      <c r="F76" s="17">
        <v>1200.1838</v>
      </c>
      <c r="G76" s="17">
        <v>624.88668</v>
      </c>
      <c r="H76" s="17">
        <v>293.49097</v>
      </c>
      <c r="I76" s="17">
        <v>262.08418</v>
      </c>
      <c r="J76" s="17">
        <v>555.57515</v>
      </c>
      <c r="K76" s="17">
        <v>45.48569</v>
      </c>
      <c r="L76" s="17">
        <v>601.06084</v>
      </c>
      <c r="M76" s="17">
        <v>23.82584</v>
      </c>
      <c r="N76" s="17">
        <v>644.17354</v>
      </c>
      <c r="O76" s="17">
        <v>641.35622</v>
      </c>
      <c r="P76" s="17">
        <v>648.90686</v>
      </c>
      <c r="Q76" s="17">
        <v>648.69736</v>
      </c>
    </row>
    <row r="77" spans="1:17" ht="12.75">
      <c r="A77" s="17"/>
      <c r="B77" s="17" t="s">
        <v>282</v>
      </c>
      <c r="C77" s="17" t="s">
        <v>283</v>
      </c>
      <c r="D77" s="17" t="s">
        <v>151</v>
      </c>
      <c r="E77" s="17">
        <v>0</v>
      </c>
      <c r="F77" s="17">
        <v>453.32625</v>
      </c>
      <c r="G77" s="17">
        <v>0</v>
      </c>
      <c r="H77" s="17">
        <v>0</v>
      </c>
      <c r="I77" s="17">
        <v>0</v>
      </c>
      <c r="J77" s="17">
        <v>0</v>
      </c>
      <c r="K77" s="17">
        <v>0</v>
      </c>
      <c r="L77" s="17">
        <v>0</v>
      </c>
      <c r="M77" s="17">
        <v>0</v>
      </c>
      <c r="N77" s="17">
        <v>0</v>
      </c>
      <c r="O77" s="17">
        <v>0</v>
      </c>
      <c r="P77" s="17">
        <v>0</v>
      </c>
      <c r="Q77" s="17">
        <v>0</v>
      </c>
    </row>
    <row r="78" spans="1:17" ht="12.75">
      <c r="A78" s="17"/>
      <c r="B78" s="17" t="s">
        <v>284</v>
      </c>
      <c r="C78" s="17" t="s">
        <v>285</v>
      </c>
      <c r="D78" s="17" t="s">
        <v>151</v>
      </c>
      <c r="E78" s="17">
        <v>38.4844</v>
      </c>
      <c r="F78" s="17">
        <v>144.22292</v>
      </c>
      <c r="G78" s="17">
        <v>216.59848</v>
      </c>
      <c r="H78" s="17">
        <v>54.14962</v>
      </c>
      <c r="I78" s="17">
        <v>54.14962</v>
      </c>
      <c r="J78" s="17">
        <v>108.29924</v>
      </c>
      <c r="K78" s="17">
        <v>54.14962</v>
      </c>
      <c r="L78" s="17">
        <v>162.44886</v>
      </c>
      <c r="M78" s="17">
        <v>54.14962</v>
      </c>
      <c r="N78" s="17">
        <v>223.28372</v>
      </c>
      <c r="O78" s="17">
        <v>222.30718</v>
      </c>
      <c r="P78" s="17">
        <v>224.92439</v>
      </c>
      <c r="Q78" s="17">
        <v>224.85177</v>
      </c>
    </row>
    <row r="79" spans="1:17" ht="12.75">
      <c r="A79" s="17"/>
      <c r="B79" s="17" t="s">
        <v>286</v>
      </c>
      <c r="C79" s="17" t="s">
        <v>287</v>
      </c>
      <c r="D79" s="17" t="s">
        <v>151</v>
      </c>
      <c r="E79" s="17">
        <v>114.75397000000001</v>
      </c>
      <c r="F79" s="17">
        <v>27017.66484</v>
      </c>
      <c r="G79" s="17">
        <v>14581.46483</v>
      </c>
      <c r="H79" s="17">
        <v>0</v>
      </c>
      <c r="I79" s="17">
        <v>0</v>
      </c>
      <c r="J79" s="17">
        <v>0</v>
      </c>
      <c r="K79" s="17">
        <v>0</v>
      </c>
      <c r="L79" s="17">
        <v>0</v>
      </c>
      <c r="M79" s="17">
        <v>14581.46483</v>
      </c>
      <c r="N79" s="17">
        <v>0</v>
      </c>
      <c r="O79" s="17">
        <v>0</v>
      </c>
      <c r="P79" s="17">
        <v>0</v>
      </c>
      <c r="Q79" s="17">
        <v>0</v>
      </c>
    </row>
    <row r="80" spans="1:17" ht="12.75">
      <c r="A80" s="17"/>
      <c r="B80" s="17" t="s">
        <v>288</v>
      </c>
      <c r="C80" s="17" t="s">
        <v>289</v>
      </c>
      <c r="D80" s="17" t="s">
        <v>151</v>
      </c>
      <c r="E80" s="17">
        <v>0</v>
      </c>
      <c r="F80" s="17">
        <v>27017.66484</v>
      </c>
      <c r="G80" s="17">
        <v>14581.46483</v>
      </c>
      <c r="H80" s="17">
        <v>0</v>
      </c>
      <c r="I80" s="17">
        <v>0</v>
      </c>
      <c r="J80" s="17">
        <v>0</v>
      </c>
      <c r="K80" s="17">
        <v>0</v>
      </c>
      <c r="L80" s="17">
        <v>0</v>
      </c>
      <c r="M80" s="17">
        <v>14581.46483</v>
      </c>
      <c r="N80" s="17">
        <v>0</v>
      </c>
      <c r="O80" s="17">
        <v>0</v>
      </c>
      <c r="P80" s="17">
        <v>0</v>
      </c>
      <c r="Q80" s="17">
        <v>0</v>
      </c>
    </row>
    <row r="81" spans="1:17" ht="12.75">
      <c r="A81" s="17"/>
      <c r="B81" s="17" t="s">
        <v>290</v>
      </c>
      <c r="C81" s="17" t="s">
        <v>291</v>
      </c>
      <c r="D81" s="17" t="s">
        <v>151</v>
      </c>
      <c r="E81" s="17">
        <v>114.75397000000001</v>
      </c>
      <c r="F81" s="17">
        <v>0</v>
      </c>
      <c r="G81" s="17">
        <v>0</v>
      </c>
      <c r="H81" s="17">
        <v>0</v>
      </c>
      <c r="I81" s="17">
        <v>0</v>
      </c>
      <c r="J81" s="17">
        <v>0</v>
      </c>
      <c r="K81" s="17">
        <v>0</v>
      </c>
      <c r="L81" s="17">
        <v>0</v>
      </c>
      <c r="M81" s="17">
        <v>0</v>
      </c>
      <c r="N81" s="17">
        <v>0</v>
      </c>
      <c r="O81" s="17">
        <v>0</v>
      </c>
      <c r="P81" s="17">
        <v>0</v>
      </c>
      <c r="Q81" s="17">
        <v>0</v>
      </c>
    </row>
    <row r="82" spans="1:17" ht="12.75">
      <c r="A82" s="17"/>
      <c r="B82" s="17" t="s">
        <v>292</v>
      </c>
      <c r="C82" s="17" t="s">
        <v>293</v>
      </c>
      <c r="D82" s="17" t="s">
        <v>151</v>
      </c>
      <c r="E82" s="17">
        <v>0</v>
      </c>
      <c r="F82" s="17">
        <v>0</v>
      </c>
      <c r="G82" s="17">
        <v>0</v>
      </c>
      <c r="H82" s="17">
        <v>0</v>
      </c>
      <c r="I82" s="17">
        <v>0</v>
      </c>
      <c r="J82" s="17">
        <v>0</v>
      </c>
      <c r="K82" s="17">
        <v>0</v>
      </c>
      <c r="L82" s="17">
        <v>0</v>
      </c>
      <c r="M82" s="17">
        <v>0</v>
      </c>
      <c r="N82" s="17">
        <v>0</v>
      </c>
      <c r="O82" s="17">
        <v>0</v>
      </c>
      <c r="P82" s="17">
        <v>0</v>
      </c>
      <c r="Q82" s="17">
        <v>0</v>
      </c>
    </row>
    <row r="83" spans="1:17" ht="12.75">
      <c r="A83" s="17"/>
      <c r="B83" s="17" t="s">
        <v>294</v>
      </c>
      <c r="C83" s="17" t="s">
        <v>295</v>
      </c>
      <c r="D83" s="17" t="s">
        <v>151</v>
      </c>
      <c r="E83" s="17">
        <v>0</v>
      </c>
      <c r="F83" s="17">
        <v>0</v>
      </c>
      <c r="G83" s="17">
        <v>0</v>
      </c>
      <c r="H83" s="17">
        <v>0</v>
      </c>
      <c r="I83" s="17">
        <v>0</v>
      </c>
      <c r="J83" s="17">
        <v>0</v>
      </c>
      <c r="K83" s="17">
        <v>0</v>
      </c>
      <c r="L83" s="17">
        <v>0</v>
      </c>
      <c r="M83" s="17">
        <v>0</v>
      </c>
      <c r="N83" s="17">
        <v>0</v>
      </c>
      <c r="O83" s="17">
        <v>0</v>
      </c>
      <c r="P83" s="17">
        <v>0</v>
      </c>
      <c r="Q83" s="17">
        <v>0</v>
      </c>
    </row>
    <row r="84" spans="1:17" ht="12.75">
      <c r="A84" s="17"/>
      <c r="B84" s="17" t="s">
        <v>296</v>
      </c>
      <c r="C84" s="17" t="s">
        <v>297</v>
      </c>
      <c r="D84" s="17" t="s">
        <v>151</v>
      </c>
      <c r="E84" s="17">
        <v>60.37534</v>
      </c>
      <c r="F84" s="17">
        <v>150.80544</v>
      </c>
      <c r="G84" s="17">
        <v>94.66170000000001</v>
      </c>
      <c r="H84" s="17">
        <v>35.29644</v>
      </c>
      <c r="I84" s="17">
        <v>19.93386</v>
      </c>
      <c r="J84" s="17">
        <v>55.2303</v>
      </c>
      <c r="K84" s="17">
        <v>17.65197</v>
      </c>
      <c r="L84" s="17">
        <v>72.88227</v>
      </c>
      <c r="M84" s="17">
        <v>21.77943</v>
      </c>
      <c r="N84" s="17">
        <v>95.32855</v>
      </c>
      <c r="O84" s="17">
        <v>95.23114</v>
      </c>
      <c r="P84" s="17">
        <v>95.49221</v>
      </c>
      <c r="Q84" s="17">
        <v>95.48496</v>
      </c>
    </row>
    <row r="85" spans="1:17" ht="12.75">
      <c r="A85" s="17"/>
      <c r="B85" s="17" t="s">
        <v>298</v>
      </c>
      <c r="C85" s="17" t="s">
        <v>299</v>
      </c>
      <c r="D85" s="17" t="s">
        <v>151</v>
      </c>
      <c r="E85" s="17">
        <v>692213.36226</v>
      </c>
      <c r="F85" s="17">
        <v>0</v>
      </c>
      <c r="G85" s="17">
        <v>0</v>
      </c>
      <c r="H85" s="17">
        <v>0</v>
      </c>
      <c r="I85" s="17">
        <v>0</v>
      </c>
      <c r="J85" s="17">
        <v>0</v>
      </c>
      <c r="K85" s="17">
        <v>0</v>
      </c>
      <c r="L85" s="17">
        <v>0</v>
      </c>
      <c r="M85" s="17">
        <v>0</v>
      </c>
      <c r="N85" s="17">
        <v>0</v>
      </c>
      <c r="O85" s="17">
        <v>0</v>
      </c>
      <c r="P85" s="17">
        <v>0</v>
      </c>
      <c r="Q85" s="17">
        <v>0</v>
      </c>
    </row>
    <row r="86" spans="1:17" ht="12.75">
      <c r="A86" s="17"/>
      <c r="B86" s="17" t="s">
        <v>300</v>
      </c>
      <c r="C86" s="17" t="s">
        <v>301</v>
      </c>
      <c r="D86" s="17" t="s">
        <v>151</v>
      </c>
      <c r="E86" s="17">
        <v>295143.90728000004</v>
      </c>
      <c r="F86" s="17">
        <v>0</v>
      </c>
      <c r="G86" s="17">
        <v>0</v>
      </c>
      <c r="H86" s="17">
        <v>0</v>
      </c>
      <c r="I86" s="17">
        <v>0</v>
      </c>
      <c r="J86" s="17">
        <v>0</v>
      </c>
      <c r="K86" s="17">
        <v>0</v>
      </c>
      <c r="L86" s="17">
        <v>0</v>
      </c>
      <c r="M86" s="17">
        <v>0</v>
      </c>
      <c r="N86" s="17">
        <v>0</v>
      </c>
      <c r="O86" s="17">
        <v>0</v>
      </c>
      <c r="P86" s="17">
        <v>0</v>
      </c>
      <c r="Q86" s="17">
        <v>0</v>
      </c>
    </row>
    <row r="87" spans="1:17" ht="12.75">
      <c r="A87" s="17"/>
      <c r="B87" s="17" t="s">
        <v>302</v>
      </c>
      <c r="C87" s="17" t="s">
        <v>303</v>
      </c>
      <c r="D87" s="17" t="s">
        <v>151</v>
      </c>
      <c r="E87" s="17">
        <v>395164.30357</v>
      </c>
      <c r="F87" s="17">
        <v>0</v>
      </c>
      <c r="G87" s="17">
        <v>0</v>
      </c>
      <c r="H87" s="17">
        <v>0</v>
      </c>
      <c r="I87" s="17">
        <v>0</v>
      </c>
      <c r="J87" s="17">
        <v>0</v>
      </c>
      <c r="K87" s="17">
        <v>0</v>
      </c>
      <c r="L87" s="17">
        <v>0</v>
      </c>
      <c r="M87" s="17">
        <v>0</v>
      </c>
      <c r="N87" s="17">
        <v>0</v>
      </c>
      <c r="O87" s="17">
        <v>0</v>
      </c>
      <c r="P87" s="17">
        <v>0</v>
      </c>
      <c r="Q87" s="17">
        <v>0</v>
      </c>
    </row>
    <row r="88" spans="1:17" ht="12.75">
      <c r="A88" s="17"/>
      <c r="B88" s="17" t="s">
        <v>304</v>
      </c>
      <c r="C88" s="17" t="s">
        <v>305</v>
      </c>
      <c r="D88" s="17" t="s">
        <v>151</v>
      </c>
      <c r="E88" s="17">
        <v>0</v>
      </c>
      <c r="F88" s="17">
        <v>0</v>
      </c>
      <c r="G88" s="17">
        <v>0</v>
      </c>
      <c r="H88" s="17">
        <v>0</v>
      </c>
      <c r="I88" s="17">
        <v>0</v>
      </c>
      <c r="J88" s="17">
        <v>0</v>
      </c>
      <c r="K88" s="17">
        <v>0</v>
      </c>
      <c r="L88" s="17">
        <v>0</v>
      </c>
      <c r="M88" s="17">
        <v>0</v>
      </c>
      <c r="N88" s="17">
        <v>0</v>
      </c>
      <c r="O88" s="17">
        <v>0</v>
      </c>
      <c r="P88" s="17">
        <v>0</v>
      </c>
      <c r="Q88" s="17">
        <v>0</v>
      </c>
    </row>
    <row r="89" spans="1:17" ht="12.75">
      <c r="A89" s="17"/>
      <c r="B89" s="17" t="s">
        <v>306</v>
      </c>
      <c r="C89" s="17" t="s">
        <v>307</v>
      </c>
      <c r="D89" s="17" t="s">
        <v>151</v>
      </c>
      <c r="E89" s="17">
        <v>810.98079</v>
      </c>
      <c r="F89" s="17">
        <v>0</v>
      </c>
      <c r="G89" s="17">
        <v>0</v>
      </c>
      <c r="H89" s="17">
        <v>0</v>
      </c>
      <c r="I89" s="17">
        <v>0</v>
      </c>
      <c r="J89" s="17">
        <v>0</v>
      </c>
      <c r="K89" s="17">
        <v>0</v>
      </c>
      <c r="L89" s="17">
        <v>0</v>
      </c>
      <c r="M89" s="17">
        <v>0</v>
      </c>
      <c r="N89" s="17">
        <v>0</v>
      </c>
      <c r="O89" s="17">
        <v>0</v>
      </c>
      <c r="P89" s="17">
        <v>0</v>
      </c>
      <c r="Q89" s="17">
        <v>0</v>
      </c>
    </row>
    <row r="90" spans="1:17" ht="12.75">
      <c r="A90" s="17"/>
      <c r="B90" s="17" t="s">
        <v>308</v>
      </c>
      <c r="C90" s="17" t="s">
        <v>309</v>
      </c>
      <c r="D90" s="17" t="s">
        <v>151</v>
      </c>
      <c r="E90" s="17">
        <v>1094.17062</v>
      </c>
      <c r="F90" s="17">
        <v>0</v>
      </c>
      <c r="G90" s="17">
        <v>0</v>
      </c>
      <c r="H90" s="17">
        <v>0</v>
      </c>
      <c r="I90" s="17">
        <v>0</v>
      </c>
      <c r="J90" s="17">
        <v>0</v>
      </c>
      <c r="K90" s="17">
        <v>0</v>
      </c>
      <c r="L90" s="17">
        <v>0</v>
      </c>
      <c r="M90" s="17">
        <v>0</v>
      </c>
      <c r="N90" s="17">
        <v>0</v>
      </c>
      <c r="O90" s="17">
        <v>0</v>
      </c>
      <c r="P90" s="17">
        <v>0</v>
      </c>
      <c r="Q90" s="17">
        <v>0</v>
      </c>
    </row>
    <row r="91" spans="1:17" ht="12.75">
      <c r="A91" s="17"/>
      <c r="B91" s="17" t="s">
        <v>310</v>
      </c>
      <c r="C91" s="17" t="s">
        <v>311</v>
      </c>
      <c r="D91" s="17" t="s">
        <v>151</v>
      </c>
      <c r="E91" s="17">
        <v>0</v>
      </c>
      <c r="F91" s="17">
        <v>0</v>
      </c>
      <c r="G91" s="17">
        <v>0</v>
      </c>
      <c r="H91" s="17">
        <v>0</v>
      </c>
      <c r="I91" s="17">
        <v>0</v>
      </c>
      <c r="J91" s="17">
        <v>0</v>
      </c>
      <c r="K91" s="17">
        <v>0</v>
      </c>
      <c r="L91" s="17">
        <v>0</v>
      </c>
      <c r="M91" s="17">
        <v>0</v>
      </c>
      <c r="N91" s="17">
        <v>0</v>
      </c>
      <c r="O91" s="17">
        <v>0</v>
      </c>
      <c r="P91" s="17">
        <v>0</v>
      </c>
      <c r="Q91" s="17">
        <v>0</v>
      </c>
    </row>
    <row r="92" spans="1:17" ht="12.75">
      <c r="A92" s="17"/>
      <c r="B92" s="17" t="s">
        <v>312</v>
      </c>
      <c r="C92" s="17" t="s">
        <v>313</v>
      </c>
      <c r="D92" s="17" t="s">
        <v>151</v>
      </c>
      <c r="E92" s="17">
        <v>314480.71363</v>
      </c>
      <c r="F92" s="17">
        <v>283302.95588</v>
      </c>
      <c r="G92" s="17">
        <v>111754.86289</v>
      </c>
      <c r="H92" s="17">
        <v>86399.16972</v>
      </c>
      <c r="I92" s="17">
        <v>8393.70572</v>
      </c>
      <c r="J92" s="17">
        <v>94792.87544</v>
      </c>
      <c r="K92" s="17">
        <v>8480.99372</v>
      </c>
      <c r="L92" s="17">
        <v>103273.86916</v>
      </c>
      <c r="M92" s="17">
        <v>8480.99373</v>
      </c>
      <c r="N92" s="17">
        <v>31437.49333</v>
      </c>
      <c r="O92" s="17">
        <v>26452.84197</v>
      </c>
      <c r="P92" s="17">
        <v>3975.08147</v>
      </c>
      <c r="Q92" s="17">
        <v>617.39801</v>
      </c>
    </row>
    <row r="93" spans="1:17" ht="12.75">
      <c r="A93" s="17"/>
      <c r="B93" s="17" t="s">
        <v>314</v>
      </c>
      <c r="C93" s="17" t="s">
        <v>315</v>
      </c>
      <c r="D93" s="17" t="s">
        <v>151</v>
      </c>
      <c r="E93" s="17">
        <v>77.77212</v>
      </c>
      <c r="F93" s="17">
        <v>0</v>
      </c>
      <c r="G93" s="17">
        <v>0</v>
      </c>
      <c r="H93" s="17">
        <v>0</v>
      </c>
      <c r="I93" s="17">
        <v>0</v>
      </c>
      <c r="J93" s="17">
        <v>0</v>
      </c>
      <c r="K93" s="17">
        <v>0</v>
      </c>
      <c r="L93" s="17">
        <v>0</v>
      </c>
      <c r="M93" s="17">
        <v>0</v>
      </c>
      <c r="N93" s="17">
        <v>0</v>
      </c>
      <c r="O93" s="17">
        <v>0</v>
      </c>
      <c r="P93" s="17">
        <v>0</v>
      </c>
      <c r="Q93" s="17">
        <v>0</v>
      </c>
    </row>
    <row r="94" spans="1:17" ht="12.75">
      <c r="A94" s="17"/>
      <c r="B94" s="17" t="s">
        <v>316</v>
      </c>
      <c r="C94" s="17" t="s">
        <v>317</v>
      </c>
      <c r="D94" s="17" t="s">
        <v>151</v>
      </c>
      <c r="E94" s="17">
        <v>949581.8671200002</v>
      </c>
      <c r="F94" s="17">
        <v>72926.66638000001</v>
      </c>
      <c r="G94" s="17">
        <v>91283.29338</v>
      </c>
      <c r="H94" s="17">
        <v>12554.119620000001</v>
      </c>
      <c r="I94" s="17">
        <v>31578.773999999998</v>
      </c>
      <c r="J94" s="17">
        <v>44132.89362</v>
      </c>
      <c r="K94" s="17">
        <v>11061.9257</v>
      </c>
      <c r="L94" s="17">
        <v>55194.819319999995</v>
      </c>
      <c r="M94" s="17">
        <v>36088.47406</v>
      </c>
      <c r="N94" s="17">
        <v>48394.012749999994</v>
      </c>
      <c r="O94" s="17">
        <v>50122.09173</v>
      </c>
      <c r="P94" s="17">
        <v>51932.337900000006</v>
      </c>
      <c r="Q94" s="17">
        <v>53803.90083</v>
      </c>
    </row>
    <row r="95" spans="1:17" ht="12.75">
      <c r="A95" s="17"/>
      <c r="B95" s="17" t="s">
        <v>318</v>
      </c>
      <c r="C95" s="17" t="s">
        <v>319</v>
      </c>
      <c r="D95" s="17" t="s">
        <v>151</v>
      </c>
      <c r="E95" s="17">
        <v>193.59960999999998</v>
      </c>
      <c r="F95" s="17">
        <v>0</v>
      </c>
      <c r="G95" s="17">
        <v>0</v>
      </c>
      <c r="H95" s="17">
        <v>0</v>
      </c>
      <c r="I95" s="17">
        <v>0</v>
      </c>
      <c r="J95" s="17">
        <v>0</v>
      </c>
      <c r="K95" s="17">
        <v>0</v>
      </c>
      <c r="L95" s="17">
        <v>0</v>
      </c>
      <c r="M95" s="17">
        <v>0</v>
      </c>
      <c r="N95" s="17">
        <v>0</v>
      </c>
      <c r="O95" s="17">
        <v>0</v>
      </c>
      <c r="P95" s="17">
        <v>0</v>
      </c>
      <c r="Q95" s="17">
        <v>0</v>
      </c>
    </row>
    <row r="96" spans="1:17" ht="12.75">
      <c r="A96" s="17"/>
      <c r="B96" s="17" t="s">
        <v>320</v>
      </c>
      <c r="C96" s="17" t="s">
        <v>321</v>
      </c>
      <c r="D96" s="17" t="s">
        <v>151</v>
      </c>
      <c r="E96" s="17">
        <v>0</v>
      </c>
      <c r="F96" s="17">
        <v>0</v>
      </c>
      <c r="G96" s="17">
        <v>0</v>
      </c>
      <c r="H96" s="17">
        <v>0</v>
      </c>
      <c r="I96" s="17">
        <v>0</v>
      </c>
      <c r="J96" s="17">
        <v>0</v>
      </c>
      <c r="K96" s="17">
        <v>0</v>
      </c>
      <c r="L96" s="17">
        <v>0</v>
      </c>
      <c r="M96" s="17">
        <v>0</v>
      </c>
      <c r="N96" s="17">
        <v>0</v>
      </c>
      <c r="O96" s="17">
        <v>0</v>
      </c>
      <c r="P96" s="17">
        <v>0</v>
      </c>
      <c r="Q96" s="17">
        <v>0</v>
      </c>
    </row>
    <row r="97" spans="1:17" ht="12.75">
      <c r="A97" s="17"/>
      <c r="B97" s="17" t="s">
        <v>322</v>
      </c>
      <c r="C97" s="17" t="s">
        <v>323</v>
      </c>
      <c r="D97" s="17" t="s">
        <v>151</v>
      </c>
      <c r="E97" s="17">
        <v>437.16078</v>
      </c>
      <c r="F97" s="17">
        <v>1061.49081</v>
      </c>
      <c r="G97" s="17">
        <v>933.57846</v>
      </c>
      <c r="H97" s="17">
        <v>372.49418</v>
      </c>
      <c r="I97" s="17">
        <v>213.50561</v>
      </c>
      <c r="J97" s="17">
        <v>585.99979</v>
      </c>
      <c r="K97" s="17">
        <v>108.93436</v>
      </c>
      <c r="L97" s="17">
        <v>694.9341499999999</v>
      </c>
      <c r="M97" s="17">
        <v>238.64431</v>
      </c>
      <c r="N97" s="17">
        <v>1218.97739</v>
      </c>
      <c r="O97" s="17">
        <v>1251.86287</v>
      </c>
      <c r="P97" s="17">
        <v>1285.92366</v>
      </c>
      <c r="Q97" s="17">
        <v>1321.20617</v>
      </c>
    </row>
    <row r="98" spans="1:17" ht="12.75">
      <c r="A98" s="17"/>
      <c r="B98" s="17" t="s">
        <v>324</v>
      </c>
      <c r="C98" s="17" t="s">
        <v>325</v>
      </c>
      <c r="D98" s="17" t="s">
        <v>151</v>
      </c>
      <c r="E98" s="17">
        <v>450.76145</v>
      </c>
      <c r="F98" s="17">
        <v>711.48951</v>
      </c>
      <c r="G98" s="17">
        <v>575.37789</v>
      </c>
      <c r="H98" s="17">
        <v>104.01741</v>
      </c>
      <c r="I98" s="17">
        <v>365.73542</v>
      </c>
      <c r="J98" s="17">
        <v>469.75282999999996</v>
      </c>
      <c r="K98" s="17">
        <v>36.28773</v>
      </c>
      <c r="L98" s="17">
        <v>506.04055999999997</v>
      </c>
      <c r="M98" s="17">
        <v>69.33733</v>
      </c>
      <c r="N98" s="17">
        <v>580.44075</v>
      </c>
      <c r="O98" s="17">
        <v>585.54843</v>
      </c>
      <c r="P98" s="17">
        <v>590.70136</v>
      </c>
      <c r="Q98" s="17">
        <v>595.89995</v>
      </c>
    </row>
    <row r="99" spans="1:17" ht="12.75">
      <c r="A99" s="17"/>
      <c r="B99" s="17" t="s">
        <v>326</v>
      </c>
      <c r="C99" s="17" t="s">
        <v>327</v>
      </c>
      <c r="D99" s="17" t="s">
        <v>151</v>
      </c>
      <c r="E99" s="17">
        <v>669.16206</v>
      </c>
      <c r="F99" s="17">
        <v>1551.91897</v>
      </c>
      <c r="G99" s="17">
        <v>1926.7123100000001</v>
      </c>
      <c r="H99" s="17">
        <v>471.37687</v>
      </c>
      <c r="I99" s="17">
        <v>771.32123</v>
      </c>
      <c r="J99" s="17">
        <v>1242.6981</v>
      </c>
      <c r="K99" s="17">
        <v>573.02462</v>
      </c>
      <c r="L99" s="17">
        <v>1815.7227200000002</v>
      </c>
      <c r="M99" s="17">
        <v>110.98959</v>
      </c>
      <c r="N99" s="17">
        <v>1978.5028</v>
      </c>
      <c r="O99" s="17">
        <v>2032.14309</v>
      </c>
      <c r="P99" s="17">
        <v>2087.67809</v>
      </c>
      <c r="Q99" s="17">
        <v>2145.15797</v>
      </c>
    </row>
    <row r="100" spans="1:17" ht="12.75">
      <c r="A100" s="17"/>
      <c r="B100" s="17" t="s">
        <v>328</v>
      </c>
      <c r="C100" s="17" t="s">
        <v>329</v>
      </c>
      <c r="D100" s="17" t="s">
        <v>151</v>
      </c>
      <c r="E100" s="17">
        <v>0</v>
      </c>
      <c r="F100" s="17">
        <v>0</v>
      </c>
      <c r="G100" s="17">
        <v>0</v>
      </c>
      <c r="H100" s="17">
        <v>0</v>
      </c>
      <c r="I100" s="17">
        <v>0</v>
      </c>
      <c r="J100" s="17">
        <v>0</v>
      </c>
      <c r="K100" s="17">
        <v>0</v>
      </c>
      <c r="L100" s="17">
        <v>0</v>
      </c>
      <c r="M100" s="17">
        <v>0</v>
      </c>
      <c r="N100" s="17">
        <v>0</v>
      </c>
      <c r="O100" s="17">
        <v>0</v>
      </c>
      <c r="P100" s="17">
        <v>0</v>
      </c>
      <c r="Q100" s="17">
        <v>0</v>
      </c>
    </row>
    <row r="101" spans="1:17" ht="12.75">
      <c r="A101" s="17"/>
      <c r="B101" s="17" t="s">
        <v>330</v>
      </c>
      <c r="C101" s="17" t="s">
        <v>331</v>
      </c>
      <c r="D101" s="17" t="s">
        <v>151</v>
      </c>
      <c r="E101" s="17">
        <v>622.3887400000001</v>
      </c>
      <c r="F101" s="17">
        <v>683.05397</v>
      </c>
      <c r="G101" s="17">
        <v>518.73322</v>
      </c>
      <c r="H101" s="17">
        <v>291.13284</v>
      </c>
      <c r="I101" s="17">
        <v>75.02116</v>
      </c>
      <c r="J101" s="17">
        <v>366.154</v>
      </c>
      <c r="K101" s="17">
        <v>75.73853</v>
      </c>
      <c r="L101" s="17">
        <v>441.89252999999997</v>
      </c>
      <c r="M101" s="17">
        <v>76.84069</v>
      </c>
      <c r="N101" s="17">
        <v>525.42164</v>
      </c>
      <c r="O101" s="17">
        <v>528.57023</v>
      </c>
      <c r="P101" s="17">
        <v>540.64108</v>
      </c>
      <c r="Q101" s="17">
        <v>546.53754</v>
      </c>
    </row>
    <row r="102" spans="1:17" ht="12.75">
      <c r="A102" s="17"/>
      <c r="B102" s="17" t="s">
        <v>332</v>
      </c>
      <c r="C102" s="17" t="s">
        <v>333</v>
      </c>
      <c r="D102" s="17" t="s">
        <v>151</v>
      </c>
      <c r="E102" s="17">
        <v>0</v>
      </c>
      <c r="F102" s="17">
        <v>0</v>
      </c>
      <c r="G102" s="17">
        <v>0</v>
      </c>
      <c r="H102" s="17">
        <v>0</v>
      </c>
      <c r="I102" s="17">
        <v>0</v>
      </c>
      <c r="J102" s="17">
        <v>0</v>
      </c>
      <c r="K102" s="17">
        <v>0</v>
      </c>
      <c r="L102" s="17">
        <v>0</v>
      </c>
      <c r="M102" s="17">
        <v>0</v>
      </c>
      <c r="N102" s="17">
        <v>0</v>
      </c>
      <c r="O102" s="17">
        <v>0</v>
      </c>
      <c r="P102" s="17">
        <v>0</v>
      </c>
      <c r="Q102" s="17">
        <v>0</v>
      </c>
    </row>
    <row r="103" spans="1:17" ht="12.75">
      <c r="A103" s="17"/>
      <c r="B103" s="17" t="s">
        <v>334</v>
      </c>
      <c r="C103" s="17" t="s">
        <v>335</v>
      </c>
      <c r="D103" s="17" t="s">
        <v>151</v>
      </c>
      <c r="E103" s="17">
        <v>0</v>
      </c>
      <c r="F103" s="17">
        <v>0</v>
      </c>
      <c r="G103" s="17">
        <v>0</v>
      </c>
      <c r="H103" s="17">
        <v>0</v>
      </c>
      <c r="I103" s="17">
        <v>0</v>
      </c>
      <c r="J103" s="17">
        <v>0</v>
      </c>
      <c r="K103" s="17">
        <v>0</v>
      </c>
      <c r="L103" s="17">
        <v>0</v>
      </c>
      <c r="M103" s="17">
        <v>0</v>
      </c>
      <c r="N103" s="17">
        <v>0</v>
      </c>
      <c r="O103" s="17">
        <v>0</v>
      </c>
      <c r="P103" s="17">
        <v>0</v>
      </c>
      <c r="Q103" s="17">
        <v>0</v>
      </c>
    </row>
    <row r="104" spans="1:17" ht="12.75">
      <c r="A104" s="17"/>
      <c r="B104" s="17" t="s">
        <v>336</v>
      </c>
      <c r="C104" s="17" t="s">
        <v>337</v>
      </c>
      <c r="D104" s="17" t="s">
        <v>151</v>
      </c>
      <c r="E104" s="17">
        <v>0</v>
      </c>
      <c r="F104" s="17">
        <v>0</v>
      </c>
      <c r="G104" s="17">
        <v>0</v>
      </c>
      <c r="H104" s="17">
        <v>0</v>
      </c>
      <c r="I104" s="17">
        <v>0</v>
      </c>
      <c r="J104" s="17">
        <v>0</v>
      </c>
      <c r="K104" s="17">
        <v>0</v>
      </c>
      <c r="L104" s="17">
        <v>0</v>
      </c>
      <c r="M104" s="17">
        <v>0</v>
      </c>
      <c r="N104" s="17">
        <v>0</v>
      </c>
      <c r="O104" s="17">
        <v>0</v>
      </c>
      <c r="P104" s="17">
        <v>0</v>
      </c>
      <c r="Q104" s="17">
        <v>0</v>
      </c>
    </row>
    <row r="105" spans="1:17" ht="12.75">
      <c r="A105" s="17"/>
      <c r="B105" s="17" t="s">
        <v>338</v>
      </c>
      <c r="C105" s="17" t="s">
        <v>339</v>
      </c>
      <c r="D105" s="17" t="s">
        <v>151</v>
      </c>
      <c r="E105" s="17">
        <v>882910.31105</v>
      </c>
      <c r="F105" s="17">
        <v>0</v>
      </c>
      <c r="G105" s="17">
        <v>0</v>
      </c>
      <c r="H105" s="17">
        <v>0</v>
      </c>
      <c r="I105" s="17">
        <v>0</v>
      </c>
      <c r="J105" s="17">
        <v>0</v>
      </c>
      <c r="K105" s="17">
        <v>0</v>
      </c>
      <c r="L105" s="17">
        <v>0</v>
      </c>
      <c r="M105" s="17">
        <v>0</v>
      </c>
      <c r="N105" s="17">
        <v>0</v>
      </c>
      <c r="O105" s="17">
        <v>0</v>
      </c>
      <c r="P105" s="17">
        <v>0</v>
      </c>
      <c r="Q105" s="17">
        <v>0</v>
      </c>
    </row>
    <row r="106" spans="1:17" ht="12.75">
      <c r="A106" s="17"/>
      <c r="B106" s="17" t="s">
        <v>340</v>
      </c>
      <c r="C106" s="17" t="s">
        <v>341</v>
      </c>
      <c r="D106" s="17" t="s">
        <v>151</v>
      </c>
      <c r="E106" s="17">
        <v>64298.483430000124</v>
      </c>
      <c r="F106" s="17">
        <v>68918.71312000001</v>
      </c>
      <c r="G106" s="17">
        <v>87328.8915</v>
      </c>
      <c r="H106" s="17">
        <v>11315.098320000001</v>
      </c>
      <c r="I106" s="17">
        <v>30153.19058</v>
      </c>
      <c r="J106" s="17">
        <v>41468.2889</v>
      </c>
      <c r="K106" s="17">
        <v>10267.94046</v>
      </c>
      <c r="L106" s="17">
        <v>51736.22936</v>
      </c>
      <c r="M106" s="17">
        <v>35592.66214</v>
      </c>
      <c r="N106" s="17">
        <v>44090.67017</v>
      </c>
      <c r="O106" s="17">
        <v>45723.96711</v>
      </c>
      <c r="P106" s="17">
        <v>47427.393710000004</v>
      </c>
      <c r="Q106" s="17">
        <v>49195.0992</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Осадченко Анастасия Александровна</cp:lastModifiedBy>
  <cp:lastPrinted>2019-03-28T11:11:10Z</cp:lastPrinted>
  <dcterms:created xsi:type="dcterms:W3CDTF">2010-05-19T10:50:44Z</dcterms:created>
  <dcterms:modified xsi:type="dcterms:W3CDTF">2019-03-28T13:15:39Z</dcterms:modified>
  <cp:category/>
  <cp:version/>
  <cp:contentType/>
  <cp:contentStatus/>
</cp:coreProperties>
</file>